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0" windowWidth="18570" windowHeight="10740" activeTab="1"/>
  </bookViews>
  <sheets>
    <sheet name="Chart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M43" i="1" l="1"/>
  <c r="K43" i="1"/>
  <c r="J43" i="1"/>
  <c r="I43" i="1"/>
  <c r="H43" i="1"/>
  <c r="G43" i="1"/>
  <c r="F43" i="1"/>
  <c r="E43" i="1"/>
  <c r="D43" i="1"/>
  <c r="C43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3" i="1" l="1"/>
  <c r="O62" i="1" s="1"/>
  <c r="C63" i="1" l="1"/>
  <c r="O63" i="1"/>
  <c r="I63" i="1"/>
  <c r="N63" i="1"/>
  <c r="F63" i="1"/>
  <c r="J63" i="1"/>
  <c r="M63" i="1"/>
  <c r="E63" i="1"/>
  <c r="L63" i="1"/>
  <c r="H63" i="1"/>
  <c r="D63" i="1"/>
  <c r="K63" i="1"/>
  <c r="G63" i="1"/>
</calcChain>
</file>

<file path=xl/sharedStrings.xml><?xml version="1.0" encoding="utf-8"?>
<sst xmlns="http://schemas.openxmlformats.org/spreadsheetml/2006/main" count="77" uniqueCount="76">
  <si>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</si>
  <si>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</si>
  <si>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</si>
  <si>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</si>
  <si>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</si>
  <si>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</si>
  <si>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</si>
  <si>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</si>
  <si>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</si>
  <si>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</si>
  <si>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</si>
  <si>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</si>
  <si>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</si>
  <si>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</si>
  <si>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</si>
  <si>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</si>
  <si>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</si>
  <si>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</si>
  <si>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</si>
  <si>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</si>
  <si>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</si>
  <si>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</si>
  <si>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</si>
  <si>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</si>
  <si>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</si>
  <si>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</si>
  <si>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</si>
  <si>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</si>
  <si>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</si>
  <si>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</si>
  <si>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</si>
  <si>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</si>
  <si>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</si>
  <si>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</si>
  <si>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</si>
  <si>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</si>
  <si>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</si>
  <si>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</si>
  <si>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</si>
  <si>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</si>
  <si>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</si>
  <si>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</si>
  <si>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</si>
  <si>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</si>
  <si>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</si>
  <si>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</si>
  <si>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</si>
  <si>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</si>
  <si>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</si>
  <si>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</si>
  <si>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</si>
  <si>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</si>
  <si>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</si>
  <si>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</si>
  <si>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</si>
  <si>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</si>
  <si>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P&amp;A</t>
  </si>
  <si>
    <t>Independent</t>
  </si>
  <si>
    <t>Parental or family Home</t>
  </si>
  <si>
    <t>Community Residential Homes</t>
  </si>
  <si>
    <t>Foster Care</t>
  </si>
  <si>
    <t>Nursing Home</t>
  </si>
  <si>
    <t xml:space="preserve">Public- State Operated </t>
  </si>
  <si>
    <t>Private Institutes</t>
  </si>
  <si>
    <t>Legal detention/Jail/Prison</t>
  </si>
  <si>
    <t>Homeless</t>
  </si>
  <si>
    <t xml:space="preserve">Federal facility </t>
  </si>
  <si>
    <t>Other</t>
  </si>
  <si>
    <t>NAPA</t>
  </si>
  <si>
    <t>Total FY 2013</t>
  </si>
  <si>
    <t>2+5</t>
  </si>
  <si>
    <t>Clients' Living Conditions</t>
  </si>
  <si>
    <t>Protection and Advocacy Agency - FY 2013 Program Performance Report</t>
  </si>
  <si>
    <t>Information not provided</t>
  </si>
  <si>
    <t>Pct. FY 2013</t>
  </si>
  <si>
    <t xml:space="preserve">Administration on Intellectual and Developmental Disabilities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</si>
</sst>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3" fontId="2" fillId="0" borderId="1" xfId="1" applyNumberFormat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right" wrapText="1"/>
    </xf>
    <xf numFmtId="3" fontId="3" fillId="0" borderId="1" xfId="0" applyNumberFormat="1" applyFont="1" applyBorder="1"/>
    <xf numFmtId="9" fontId="3" fillId="0" borderId="1" xfId="0" applyNumberFormat="1" applyFont="1" applyBorder="1"/>
    <xf numFmtId="3" fontId="2" fillId="0" borderId="2" xfId="1" applyNumberFormat="1" applyFont="1" applyFill="1" applyBorder="1" applyAlignment="1">
      <alignment wrapText="1"/>
    </xf>
    <xf numFmtId="3" fontId="2" fillId="0" borderId="2" xfId="1" applyNumberFormat="1" applyFont="1" applyFill="1" applyBorder="1" applyAlignment="1">
      <alignment horizontal="right" wrapText="1"/>
    </xf>
    <xf numFmtId="3" fontId="3" fillId="0" borderId="2" xfId="0" applyNumberFormat="1" applyFont="1" applyBorder="1"/>
    <xf numFmtId="3" fontId="2" fillId="0" borderId="4" xfId="1" applyNumberFormat="1" applyFont="1" applyFill="1" applyBorder="1" applyAlignment="1">
      <alignment wrapText="1"/>
    </xf>
    <xf numFmtId="3" fontId="2" fillId="0" borderId="5" xfId="1" applyNumberFormat="1" applyFont="1" applyFill="1" applyBorder="1" applyAlignment="1">
      <alignment horizontal="right" wrapText="1"/>
    </xf>
    <xf numFmtId="3" fontId="3" fillId="0" borderId="6" xfId="0" applyNumberFormat="1" applyFont="1" applyBorder="1"/>
    <xf numFmtId="3" fontId="2" fillId="2" borderId="7" xfId="1" applyNumberFormat="1" applyFont="1" applyFill="1" applyBorder="1" applyAlignment="1">
      <alignment horizontal="center" vertical="top" wrapText="1"/>
    </xf>
    <xf numFmtId="3" fontId="2" fillId="2" borderId="8" xfId="1" applyNumberFormat="1" applyFont="1" applyFill="1" applyBorder="1" applyAlignment="1">
      <alignment horizontal="center" vertical="top" wrapText="1"/>
    </xf>
    <xf numFmtId="3" fontId="2" fillId="2" borderId="9" xfId="1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4" fillId="3" borderId="3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Administration on Intellectual and Developmental Disabilities</a:t>
            </a:r>
          </a:p>
          <a:p>
            <a:pPr>
              <a:defRPr/>
            </a:pPr>
            <a:r>
              <a:rPr lang="en-US"/>
              <a:t>Protection and Advocacy Agency - FY 2013 Program Performance Report</a:t>
            </a:r>
          </a:p>
          <a:p>
            <a:pPr>
              <a:defRPr/>
            </a:pPr>
            <a:r>
              <a:rPr lang="en-US"/>
              <a:t>Clients' Living Conditions</a:t>
            </a:r>
          </a:p>
        </c:rich>
      </c:tx>
      <c:overlay val="0"/>
    </c:title>
    <c:autoTitleDeleted val="0"/>
    <c:view3D>
      <c:rotX val="20"/>
      <c:rotY val="2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"/>
          <c:dLbls>
            <c:dLbl>
              <c:idx val="0"/>
              <c:layout>
                <c:manualLayout>
                  <c:x val="0"/>
                  <c:y val="-0.22514016379576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6488956219062229E-2"/>
                  <c:y val="-1.81831363366373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69774654326116E-3"/>
                  <c:y val="9.14692778003187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Sheet1!$C$4:$N$4</c:f>
              <c:strCache>
                <c:ptCount val="12"/>
                <c:pt idx="0">
                  <c:v>Independent</c:v>
                </c:pt>
                <c:pt idx="1">
                  <c:v>Parental or family Home</c:v>
                </c:pt>
                <c:pt idx="2">
                  <c:v>Community Residential Homes</c:v>
                </c:pt>
                <c:pt idx="3">
                  <c:v>Foster Care</c:v>
                </c:pt>
                <c:pt idx="4">
                  <c:v>Nursing Home</c:v>
                </c:pt>
                <c:pt idx="5">
                  <c:v>Public- State Operated </c:v>
                </c:pt>
                <c:pt idx="6">
                  <c:v>Private Institutes</c:v>
                </c:pt>
                <c:pt idx="7">
                  <c:v>Legal detention/Jail/Prison</c:v>
                </c:pt>
                <c:pt idx="8">
                  <c:v>Homeless</c:v>
                </c:pt>
                <c:pt idx="9">
                  <c:v>Federal facility </c:v>
                </c:pt>
                <c:pt idx="10">
                  <c:v>Other</c:v>
                </c:pt>
                <c:pt idx="11">
                  <c:v>Information not provided</c:v>
                </c:pt>
              </c:strCache>
            </c:strRef>
          </c:cat>
          <c:val>
            <c:numRef>
              <c:f>Sheet1!$C$62:$N$62</c:f>
              <c:numCache>
                <c:formatCode>#,##0</c:formatCode>
                <c:ptCount val="12"/>
                <c:pt idx="0">
                  <c:v>1772</c:v>
                </c:pt>
                <c:pt idx="1">
                  <c:v>12605</c:v>
                </c:pt>
                <c:pt idx="2">
                  <c:v>2008</c:v>
                </c:pt>
                <c:pt idx="3">
                  <c:v>195</c:v>
                </c:pt>
                <c:pt idx="4">
                  <c:v>414</c:v>
                </c:pt>
                <c:pt idx="5">
                  <c:v>985</c:v>
                </c:pt>
                <c:pt idx="6">
                  <c:v>544</c:v>
                </c:pt>
                <c:pt idx="7">
                  <c:v>198</c:v>
                </c:pt>
                <c:pt idx="8">
                  <c:v>70</c:v>
                </c:pt>
                <c:pt idx="9">
                  <c:v>8</c:v>
                </c:pt>
                <c:pt idx="10">
                  <c:v>180</c:v>
                </c:pt>
                <c:pt idx="11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tabSelected="1" topLeftCell="A37" workbookViewId="0">
      <selection activeCell="A64" sqref="A64:XFD65"/>
    </sheetView>
  </sheetViews>
  <sheetFormatPr defaultRowHeight="15" x14ac:dyDescent="0.25"/>
  <cols>
    <col min="2" max="2" width="14.7109375" style="2" customWidth="1"/>
    <col min="3" max="3" width="14" style="2" customWidth="1"/>
    <col min="4" max="4" width="23.28515625" style="2" customWidth="1"/>
    <col min="5" max="5" width="20.7109375" style="2" customWidth="1"/>
    <col min="6" max="6" width="15.42578125" style="2" customWidth="1"/>
    <col min="7" max="7" width="15.140625" style="2" customWidth="1"/>
    <col min="8" max="8" width="14.140625" style="2" customWidth="1"/>
    <col min="9" max="9" width="14.28515625" style="2" customWidth="1"/>
    <col min="10" max="10" width="18.7109375" style="2" customWidth="1"/>
    <col min="11" max="11" width="14.7109375" style="2" customWidth="1"/>
    <col min="12" max="12" width="15.85546875" style="2" customWidth="1"/>
    <col min="13" max="13" width="14.140625" style="2" customWidth="1"/>
    <col min="14" max="14" width="20.7109375" style="2" customWidth="1"/>
    <col min="15" max="15" width="16.85546875" style="2" customWidth="1"/>
  </cols>
  <sheetData>
    <row r="1" spans="2:15" ht="15" customHeight="1" x14ac:dyDescent="0.3">
      <c r="B1" s="16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5" customHeight="1" x14ac:dyDescent="0.3">
      <c r="B2" s="17" t="s">
        <v>72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5.75" customHeight="1" thickBot="1" x14ac:dyDescent="0.35">
      <c r="B3" s="18" t="s">
        <v>71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s="1" customFormat="1" ht="26.25" thickBot="1" x14ac:dyDescent="0.3">
      <c r="B4" s="13" t="s">
        <v>56</v>
      </c>
      <c r="C4" s="14" t="s">
        <v>57</v>
      </c>
      <c r="D4" s="14" t="s">
        <v>58</v>
      </c>
      <c r="E4" s="14" t="s">
        <v>59</v>
      </c>
      <c r="F4" s="14" t="s">
        <v>60</v>
      </c>
      <c r="G4" s="14" t="s">
        <v>61</v>
      </c>
      <c r="H4" s="14" t="s">
        <v>62</v>
      </c>
      <c r="I4" s="14" t="s">
        <v>63</v>
      </c>
      <c r="J4" s="14" t="s">
        <v>64</v>
      </c>
      <c r="K4" s="14" t="s">
        <v>65</v>
      </c>
      <c r="L4" s="14" t="s">
        <v>66</v>
      </c>
      <c r="M4" s="14" t="s">
        <v>67</v>
      </c>
      <c r="N4" s="14" t="s">
        <v>73</v>
      </c>
      <c r="O4" s="15" t="s">
        <v>69</v>
      </c>
    </row>
    <row r="5" spans="2:15" ht="15.75" thickBot="1" x14ac:dyDescent="0.3">
      <c r="B5" s="10" t="s">
        <v>0</v>
      </c>
      <c r="C5" s="11">
        <v>10</v>
      </c>
      <c r="D5" s="11">
        <v>73</v>
      </c>
      <c r="E5" s="11">
        <v>10</v>
      </c>
      <c r="F5" s="11">
        <v>2</v>
      </c>
      <c r="G5" s="11">
        <v>0</v>
      </c>
      <c r="H5" s="11">
        <v>0</v>
      </c>
      <c r="I5" s="11">
        <v>2</v>
      </c>
      <c r="J5" s="11">
        <v>1</v>
      </c>
      <c r="K5" s="11">
        <v>1</v>
      </c>
      <c r="L5" s="11">
        <v>0</v>
      </c>
      <c r="M5" s="11">
        <v>0</v>
      </c>
      <c r="N5" s="11">
        <v>1</v>
      </c>
      <c r="O5" s="12">
        <f>SUM(C5:N5)</f>
        <v>100</v>
      </c>
    </row>
    <row r="6" spans="2:15" x14ac:dyDescent="0.25">
      <c r="B6" s="7" t="s">
        <v>1</v>
      </c>
      <c r="C6" s="8">
        <v>7</v>
      </c>
      <c r="D6" s="8">
        <v>134</v>
      </c>
      <c r="E6" s="8">
        <v>87</v>
      </c>
      <c r="F6" s="8">
        <v>8</v>
      </c>
      <c r="G6" s="8">
        <v>6</v>
      </c>
      <c r="H6" s="8">
        <v>5</v>
      </c>
      <c r="I6" s="8">
        <v>10</v>
      </c>
      <c r="J6" s="8">
        <v>1</v>
      </c>
      <c r="K6" s="8">
        <v>0</v>
      </c>
      <c r="L6" s="8">
        <v>0</v>
      </c>
      <c r="M6" s="8">
        <v>1</v>
      </c>
      <c r="N6" s="8">
        <v>0</v>
      </c>
      <c r="O6" s="9">
        <f t="shared" ref="O6:O61" si="0">SUM(C6:N6)</f>
        <v>259</v>
      </c>
    </row>
    <row r="7" spans="2:15" x14ac:dyDescent="0.25">
      <c r="B7" s="3" t="s">
        <v>2</v>
      </c>
      <c r="C7" s="4">
        <v>3</v>
      </c>
      <c r="D7" s="4">
        <v>63</v>
      </c>
      <c r="E7" s="4">
        <v>3</v>
      </c>
      <c r="F7" s="4">
        <v>0</v>
      </c>
      <c r="G7" s="4">
        <v>0</v>
      </c>
      <c r="H7" s="4">
        <v>25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1</v>
      </c>
      <c r="O7" s="5">
        <f t="shared" si="0"/>
        <v>97</v>
      </c>
    </row>
    <row r="8" spans="2:15" x14ac:dyDescent="0.25">
      <c r="B8" s="3" t="s">
        <v>3</v>
      </c>
      <c r="C8" s="4">
        <v>0</v>
      </c>
      <c r="D8" s="4">
        <v>18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5">
        <f t="shared" si="0"/>
        <v>19</v>
      </c>
    </row>
    <row r="9" spans="2:15" x14ac:dyDescent="0.25">
      <c r="B9" s="3" t="s">
        <v>4</v>
      </c>
      <c r="C9" s="4">
        <v>19</v>
      </c>
      <c r="D9" s="4">
        <v>574</v>
      </c>
      <c r="E9" s="4">
        <v>10</v>
      </c>
      <c r="F9" s="4">
        <v>7</v>
      </c>
      <c r="G9" s="4">
        <v>0</v>
      </c>
      <c r="H9" s="4">
        <v>4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5">
        <f t="shared" si="0"/>
        <v>615</v>
      </c>
    </row>
    <row r="10" spans="2:15" x14ac:dyDescent="0.25">
      <c r="B10" s="3" t="s">
        <v>5</v>
      </c>
      <c r="C10" s="4">
        <v>143</v>
      </c>
      <c r="D10" s="4">
        <v>693</v>
      </c>
      <c r="E10" s="4">
        <v>21</v>
      </c>
      <c r="F10" s="4">
        <v>5</v>
      </c>
      <c r="G10" s="4">
        <v>14</v>
      </c>
      <c r="H10" s="4">
        <v>23</v>
      </c>
      <c r="I10" s="4">
        <v>6</v>
      </c>
      <c r="J10" s="4">
        <v>31</v>
      </c>
      <c r="K10" s="4">
        <v>5</v>
      </c>
      <c r="L10" s="4">
        <v>0</v>
      </c>
      <c r="M10" s="4">
        <v>8</v>
      </c>
      <c r="N10" s="4">
        <v>3</v>
      </c>
      <c r="O10" s="5">
        <f t="shared" si="0"/>
        <v>952</v>
      </c>
    </row>
    <row r="11" spans="2:15" x14ac:dyDescent="0.25">
      <c r="B11" s="3" t="s">
        <v>6</v>
      </c>
      <c r="C11" s="4">
        <v>11</v>
      </c>
      <c r="D11" s="4">
        <v>75</v>
      </c>
      <c r="E11" s="4">
        <v>14</v>
      </c>
      <c r="F11" s="4">
        <v>0</v>
      </c>
      <c r="G11" s="4">
        <v>3</v>
      </c>
      <c r="H11" s="4">
        <v>5</v>
      </c>
      <c r="I11" s="4">
        <v>2</v>
      </c>
      <c r="J11" s="4">
        <v>0</v>
      </c>
      <c r="K11" s="4">
        <v>0</v>
      </c>
      <c r="L11" s="4">
        <v>0</v>
      </c>
      <c r="M11" s="4">
        <v>3</v>
      </c>
      <c r="N11" s="4">
        <v>4</v>
      </c>
      <c r="O11" s="5">
        <f t="shared" si="0"/>
        <v>117</v>
      </c>
    </row>
    <row r="12" spans="2:15" x14ac:dyDescent="0.25">
      <c r="B12" s="3" t="s">
        <v>7</v>
      </c>
      <c r="C12" s="4">
        <v>1</v>
      </c>
      <c r="D12" s="4">
        <v>43</v>
      </c>
      <c r="E12" s="4">
        <v>2</v>
      </c>
      <c r="F12" s="4">
        <v>0</v>
      </c>
      <c r="G12" s="4">
        <v>0</v>
      </c>
      <c r="H12" s="4">
        <v>16</v>
      </c>
      <c r="I12" s="4">
        <v>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5">
        <f t="shared" si="0"/>
        <v>65</v>
      </c>
    </row>
    <row r="13" spans="2:15" x14ac:dyDescent="0.25">
      <c r="B13" s="3" t="s">
        <v>8</v>
      </c>
      <c r="C13" s="4">
        <v>13</v>
      </c>
      <c r="D13" s="4">
        <v>31</v>
      </c>
      <c r="E13" s="4">
        <v>10</v>
      </c>
      <c r="F13" s="4">
        <v>1</v>
      </c>
      <c r="G13" s="4">
        <v>0</v>
      </c>
      <c r="H13" s="4">
        <v>0</v>
      </c>
      <c r="I13" s="4">
        <v>7</v>
      </c>
      <c r="J13" s="4">
        <v>1</v>
      </c>
      <c r="K13" s="4">
        <v>3</v>
      </c>
      <c r="L13" s="4">
        <v>0</v>
      </c>
      <c r="M13" s="4">
        <v>0</v>
      </c>
      <c r="N13" s="4">
        <v>0</v>
      </c>
      <c r="O13" s="5">
        <f t="shared" si="0"/>
        <v>66</v>
      </c>
    </row>
    <row r="14" spans="2:15" x14ac:dyDescent="0.25">
      <c r="B14" s="3" t="s">
        <v>9</v>
      </c>
      <c r="C14" s="4">
        <v>29</v>
      </c>
      <c r="D14" s="4">
        <v>132</v>
      </c>
      <c r="E14" s="4">
        <v>6</v>
      </c>
      <c r="F14" s="4">
        <v>2</v>
      </c>
      <c r="G14" s="4">
        <v>1</v>
      </c>
      <c r="H14" s="4">
        <v>4</v>
      </c>
      <c r="I14" s="4">
        <v>5</v>
      </c>
      <c r="J14" s="4">
        <v>1</v>
      </c>
      <c r="K14" s="4">
        <v>1</v>
      </c>
      <c r="L14" s="4">
        <v>0</v>
      </c>
      <c r="M14" s="4">
        <v>0</v>
      </c>
      <c r="N14" s="4">
        <v>0</v>
      </c>
      <c r="O14" s="5">
        <f t="shared" si="0"/>
        <v>181</v>
      </c>
    </row>
    <row r="15" spans="2:15" x14ac:dyDescent="0.25">
      <c r="B15" s="3" t="s">
        <v>10</v>
      </c>
      <c r="C15" s="4">
        <v>72</v>
      </c>
      <c r="D15" s="4">
        <v>290</v>
      </c>
      <c r="E15" s="4">
        <v>17</v>
      </c>
      <c r="F15" s="4">
        <v>5</v>
      </c>
      <c r="G15" s="4">
        <v>49</v>
      </c>
      <c r="H15" s="4">
        <v>21</v>
      </c>
      <c r="I15" s="4">
        <v>6</v>
      </c>
      <c r="J15" s="4">
        <v>14</v>
      </c>
      <c r="K15" s="4">
        <v>1</v>
      </c>
      <c r="L15" s="4">
        <v>0</v>
      </c>
      <c r="M15" s="4">
        <v>12</v>
      </c>
      <c r="N15" s="4">
        <v>0</v>
      </c>
      <c r="O15" s="5">
        <f t="shared" si="0"/>
        <v>487</v>
      </c>
    </row>
    <row r="16" spans="2:15" x14ac:dyDescent="0.25">
      <c r="B16" s="3" t="s">
        <v>11</v>
      </c>
      <c r="C16" s="4">
        <v>15</v>
      </c>
      <c r="D16" s="4">
        <v>116</v>
      </c>
      <c r="E16" s="4">
        <v>81</v>
      </c>
      <c r="F16" s="4">
        <v>4</v>
      </c>
      <c r="G16" s="4">
        <v>39</v>
      </c>
      <c r="H16" s="4">
        <v>41</v>
      </c>
      <c r="I16" s="4">
        <v>0</v>
      </c>
      <c r="J16" s="4">
        <v>6</v>
      </c>
      <c r="K16" s="4">
        <v>1</v>
      </c>
      <c r="L16" s="4">
        <v>0</v>
      </c>
      <c r="M16" s="4">
        <v>13</v>
      </c>
      <c r="N16" s="4">
        <v>0</v>
      </c>
      <c r="O16" s="5">
        <f t="shared" si="0"/>
        <v>316</v>
      </c>
    </row>
    <row r="17" spans="2:15" x14ac:dyDescent="0.25">
      <c r="B17" s="3" t="s">
        <v>12</v>
      </c>
      <c r="C17" s="4">
        <v>3</v>
      </c>
      <c r="D17" s="4">
        <v>63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5">
        <f t="shared" si="0"/>
        <v>69</v>
      </c>
    </row>
    <row r="18" spans="2:15" x14ac:dyDescent="0.25">
      <c r="B18" s="3" t="s">
        <v>13</v>
      </c>
      <c r="C18" s="4">
        <v>41</v>
      </c>
      <c r="D18" s="4">
        <v>275</v>
      </c>
      <c r="E18" s="4">
        <v>5</v>
      </c>
      <c r="F18" s="4">
        <v>4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5">
        <f t="shared" si="0"/>
        <v>327</v>
      </c>
    </row>
    <row r="19" spans="2:15" x14ac:dyDescent="0.25">
      <c r="B19" s="3" t="s">
        <v>14</v>
      </c>
      <c r="C19" s="4">
        <v>8</v>
      </c>
      <c r="D19" s="4">
        <v>23</v>
      </c>
      <c r="E19" s="4">
        <v>2</v>
      </c>
      <c r="F19" s="4">
        <v>0</v>
      </c>
      <c r="G19" s="4">
        <v>0</v>
      </c>
      <c r="H19" s="4">
        <v>7</v>
      </c>
      <c r="I19" s="4">
        <v>7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5">
        <f t="shared" si="0"/>
        <v>47</v>
      </c>
    </row>
    <row r="20" spans="2:15" x14ac:dyDescent="0.25">
      <c r="B20" s="3" t="s">
        <v>15</v>
      </c>
      <c r="C20" s="4">
        <v>14</v>
      </c>
      <c r="D20" s="4">
        <v>56</v>
      </c>
      <c r="E20" s="4">
        <v>21</v>
      </c>
      <c r="F20" s="4">
        <v>0</v>
      </c>
      <c r="G20" s="4">
        <v>2</v>
      </c>
      <c r="H20" s="4">
        <v>3</v>
      </c>
      <c r="I20" s="4">
        <v>2</v>
      </c>
      <c r="J20" s="4">
        <v>4</v>
      </c>
      <c r="K20" s="4">
        <v>0</v>
      </c>
      <c r="L20" s="4">
        <v>0</v>
      </c>
      <c r="M20" s="4">
        <v>0</v>
      </c>
      <c r="N20" s="4">
        <v>0</v>
      </c>
      <c r="O20" s="5">
        <f t="shared" si="0"/>
        <v>102</v>
      </c>
    </row>
    <row r="21" spans="2:15" x14ac:dyDescent="0.25">
      <c r="B21" s="3" t="s">
        <v>16</v>
      </c>
      <c r="C21" s="4">
        <v>63</v>
      </c>
      <c r="D21" s="4">
        <v>595</v>
      </c>
      <c r="E21" s="4">
        <v>82</v>
      </c>
      <c r="F21" s="4">
        <v>1</v>
      </c>
      <c r="G21" s="4">
        <v>18</v>
      </c>
      <c r="H21" s="4">
        <v>31</v>
      </c>
      <c r="I21" s="4">
        <v>11</v>
      </c>
      <c r="J21" s="4">
        <v>0</v>
      </c>
      <c r="K21" s="4">
        <v>6</v>
      </c>
      <c r="L21" s="4">
        <v>1</v>
      </c>
      <c r="M21" s="4">
        <v>0</v>
      </c>
      <c r="N21" s="4">
        <v>0</v>
      </c>
      <c r="O21" s="5">
        <f t="shared" si="0"/>
        <v>808</v>
      </c>
    </row>
    <row r="22" spans="2:15" x14ac:dyDescent="0.25">
      <c r="B22" s="3" t="s">
        <v>17</v>
      </c>
      <c r="C22" s="4">
        <v>4</v>
      </c>
      <c r="D22" s="4">
        <v>70</v>
      </c>
      <c r="E22" s="4">
        <v>36</v>
      </c>
      <c r="F22" s="4">
        <v>0</v>
      </c>
      <c r="G22" s="4">
        <v>25</v>
      </c>
      <c r="H22" s="4">
        <v>2</v>
      </c>
      <c r="I22" s="4">
        <v>10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5">
        <f t="shared" si="0"/>
        <v>148</v>
      </c>
    </row>
    <row r="23" spans="2:15" x14ac:dyDescent="0.25">
      <c r="B23" s="3" t="s">
        <v>18</v>
      </c>
      <c r="C23" s="4">
        <v>43</v>
      </c>
      <c r="D23" s="4">
        <v>156</v>
      </c>
      <c r="E23" s="4">
        <v>26</v>
      </c>
      <c r="F23" s="4">
        <v>2</v>
      </c>
      <c r="G23" s="4">
        <v>3</v>
      </c>
      <c r="H23" s="4">
        <v>9</v>
      </c>
      <c r="I23" s="4">
        <v>4</v>
      </c>
      <c r="J23" s="4">
        <v>1</v>
      </c>
      <c r="K23" s="4">
        <v>1</v>
      </c>
      <c r="L23" s="4">
        <v>0</v>
      </c>
      <c r="M23" s="4">
        <v>3</v>
      </c>
      <c r="N23" s="4">
        <v>3</v>
      </c>
      <c r="O23" s="5">
        <f t="shared" si="0"/>
        <v>251</v>
      </c>
    </row>
    <row r="24" spans="2:15" x14ac:dyDescent="0.25">
      <c r="B24" s="3" t="s">
        <v>19</v>
      </c>
      <c r="C24" s="4">
        <v>9</v>
      </c>
      <c r="D24" s="4">
        <v>84</v>
      </c>
      <c r="E24" s="4">
        <v>91</v>
      </c>
      <c r="F24" s="4">
        <v>0</v>
      </c>
      <c r="G24" s="4">
        <v>32</v>
      </c>
      <c r="H24" s="4">
        <v>19</v>
      </c>
      <c r="I24" s="4">
        <v>11</v>
      </c>
      <c r="J24" s="4">
        <v>6</v>
      </c>
      <c r="K24" s="4">
        <v>0</v>
      </c>
      <c r="L24" s="4">
        <v>0</v>
      </c>
      <c r="M24" s="4">
        <v>0</v>
      </c>
      <c r="N24" s="4">
        <v>0</v>
      </c>
      <c r="O24" s="5">
        <f t="shared" si="0"/>
        <v>252</v>
      </c>
    </row>
    <row r="25" spans="2:15" x14ac:dyDescent="0.25">
      <c r="B25" s="3" t="s">
        <v>20</v>
      </c>
      <c r="C25" s="4">
        <v>27</v>
      </c>
      <c r="D25" s="4">
        <v>88</v>
      </c>
      <c r="E25" s="4">
        <v>22</v>
      </c>
      <c r="F25" s="4">
        <v>2</v>
      </c>
      <c r="G25" s="4">
        <v>15</v>
      </c>
      <c r="H25" s="4">
        <v>9</v>
      </c>
      <c r="I25" s="4">
        <v>6</v>
      </c>
      <c r="J25" s="4">
        <v>4</v>
      </c>
      <c r="K25" s="4">
        <v>2</v>
      </c>
      <c r="L25" s="4">
        <v>0</v>
      </c>
      <c r="M25" s="4">
        <v>0</v>
      </c>
      <c r="N25" s="4">
        <v>0</v>
      </c>
      <c r="O25" s="5">
        <f t="shared" si="0"/>
        <v>175</v>
      </c>
    </row>
    <row r="26" spans="2:15" x14ac:dyDescent="0.25">
      <c r="B26" s="3" t="s">
        <v>21</v>
      </c>
      <c r="C26" s="4">
        <v>4</v>
      </c>
      <c r="D26" s="4">
        <v>85</v>
      </c>
      <c r="E26" s="4">
        <v>18</v>
      </c>
      <c r="F26" s="4">
        <v>2</v>
      </c>
      <c r="G26" s="4">
        <v>2</v>
      </c>
      <c r="H26" s="4">
        <v>4</v>
      </c>
      <c r="I26" s="4">
        <v>4</v>
      </c>
      <c r="J26" s="4">
        <v>0</v>
      </c>
      <c r="K26" s="4">
        <v>1</v>
      </c>
      <c r="L26" s="4">
        <v>0</v>
      </c>
      <c r="M26" s="4">
        <v>1</v>
      </c>
      <c r="N26" s="4">
        <v>0</v>
      </c>
      <c r="O26" s="5">
        <f t="shared" si="0"/>
        <v>121</v>
      </c>
    </row>
    <row r="27" spans="2:15" x14ac:dyDescent="0.25">
      <c r="B27" s="3" t="s">
        <v>22</v>
      </c>
      <c r="C27" s="4">
        <v>20</v>
      </c>
      <c r="D27" s="4">
        <v>138</v>
      </c>
      <c r="E27" s="4">
        <v>48</v>
      </c>
      <c r="F27" s="4">
        <v>6</v>
      </c>
      <c r="G27" s="4">
        <v>1</v>
      </c>
      <c r="H27" s="4">
        <v>7</v>
      </c>
      <c r="I27" s="4">
        <v>8</v>
      </c>
      <c r="J27" s="4">
        <v>0</v>
      </c>
      <c r="K27" s="4">
        <v>2</v>
      </c>
      <c r="L27" s="4">
        <v>0</v>
      </c>
      <c r="M27" s="4">
        <v>2</v>
      </c>
      <c r="N27" s="4">
        <v>0</v>
      </c>
      <c r="O27" s="5">
        <f t="shared" si="0"/>
        <v>232</v>
      </c>
    </row>
    <row r="28" spans="2:15" x14ac:dyDescent="0.25">
      <c r="B28" s="3" t="s">
        <v>23</v>
      </c>
      <c r="C28" s="4">
        <v>61</v>
      </c>
      <c r="D28" s="4">
        <v>173</v>
      </c>
      <c r="E28" s="4">
        <v>249</v>
      </c>
      <c r="F28" s="4">
        <v>2</v>
      </c>
      <c r="G28" s="4">
        <v>17</v>
      </c>
      <c r="H28" s="4">
        <v>1</v>
      </c>
      <c r="I28" s="4">
        <v>5</v>
      </c>
      <c r="J28" s="4">
        <v>0</v>
      </c>
      <c r="K28" s="4">
        <v>2</v>
      </c>
      <c r="L28" s="4">
        <v>0</v>
      </c>
      <c r="M28" s="4">
        <v>1</v>
      </c>
      <c r="N28" s="4">
        <v>29</v>
      </c>
      <c r="O28" s="5">
        <f t="shared" si="0"/>
        <v>540</v>
      </c>
    </row>
    <row r="29" spans="2:15" x14ac:dyDescent="0.25">
      <c r="B29" s="3" t="s">
        <v>24</v>
      </c>
      <c r="C29" s="4">
        <v>18</v>
      </c>
      <c r="D29" s="4">
        <v>271</v>
      </c>
      <c r="E29" s="4">
        <v>15</v>
      </c>
      <c r="F29" s="4">
        <v>4</v>
      </c>
      <c r="G29" s="4">
        <v>0</v>
      </c>
      <c r="H29" s="4">
        <v>5</v>
      </c>
      <c r="I29" s="4">
        <v>4</v>
      </c>
      <c r="J29" s="4">
        <v>6</v>
      </c>
      <c r="K29" s="4">
        <v>0</v>
      </c>
      <c r="L29" s="4">
        <v>0</v>
      </c>
      <c r="M29" s="4">
        <v>0</v>
      </c>
      <c r="N29" s="4">
        <v>0</v>
      </c>
      <c r="O29" s="5">
        <f t="shared" si="0"/>
        <v>323</v>
      </c>
    </row>
    <row r="30" spans="2:15" x14ac:dyDescent="0.25">
      <c r="B30" s="3" t="s">
        <v>25</v>
      </c>
      <c r="C30" s="4">
        <v>27</v>
      </c>
      <c r="D30" s="4">
        <v>383</v>
      </c>
      <c r="E30" s="4">
        <v>67</v>
      </c>
      <c r="F30" s="4">
        <v>17</v>
      </c>
      <c r="G30" s="4">
        <v>7</v>
      </c>
      <c r="H30" s="4">
        <v>10</v>
      </c>
      <c r="I30" s="4">
        <v>4</v>
      </c>
      <c r="J30" s="4">
        <v>2</v>
      </c>
      <c r="K30" s="4">
        <v>0</v>
      </c>
      <c r="L30" s="4">
        <v>0</v>
      </c>
      <c r="M30" s="4">
        <v>0</v>
      </c>
      <c r="N30" s="4">
        <v>4</v>
      </c>
      <c r="O30" s="5">
        <f t="shared" si="0"/>
        <v>521</v>
      </c>
    </row>
    <row r="31" spans="2:15" x14ac:dyDescent="0.25">
      <c r="B31" s="3" t="s">
        <v>26</v>
      </c>
      <c r="C31" s="4">
        <v>13</v>
      </c>
      <c r="D31" s="4">
        <v>173</v>
      </c>
      <c r="E31" s="4">
        <v>59</v>
      </c>
      <c r="F31" s="4">
        <v>0</v>
      </c>
      <c r="G31" s="4">
        <v>20</v>
      </c>
      <c r="H31" s="4">
        <v>15</v>
      </c>
      <c r="I31" s="4">
        <v>3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5">
        <f t="shared" si="0"/>
        <v>284</v>
      </c>
    </row>
    <row r="32" spans="2:15" x14ac:dyDescent="0.25">
      <c r="B32" s="3" t="s">
        <v>27</v>
      </c>
      <c r="C32" s="4">
        <v>4</v>
      </c>
      <c r="D32" s="4">
        <v>64</v>
      </c>
      <c r="E32" s="4">
        <v>0</v>
      </c>
      <c r="F32" s="4">
        <v>1</v>
      </c>
      <c r="G32" s="4">
        <v>0</v>
      </c>
      <c r="H32" s="4">
        <v>1</v>
      </c>
      <c r="I32" s="4">
        <v>0</v>
      </c>
      <c r="J32" s="4">
        <v>1</v>
      </c>
      <c r="K32" s="4">
        <v>0</v>
      </c>
      <c r="L32" s="4">
        <v>1</v>
      </c>
      <c r="M32" s="4">
        <v>15</v>
      </c>
      <c r="N32" s="4">
        <v>0</v>
      </c>
      <c r="O32" s="5">
        <f t="shared" si="0"/>
        <v>87</v>
      </c>
    </row>
    <row r="33" spans="2:15" x14ac:dyDescent="0.25">
      <c r="B33" s="3" t="s">
        <v>28</v>
      </c>
      <c r="C33" s="4">
        <v>5</v>
      </c>
      <c r="D33" s="4">
        <v>158</v>
      </c>
      <c r="E33" s="4">
        <v>1</v>
      </c>
      <c r="F33" s="4">
        <v>1</v>
      </c>
      <c r="G33" s="4">
        <v>1</v>
      </c>
      <c r="H33" s="4">
        <v>7</v>
      </c>
      <c r="I33" s="4">
        <v>3</v>
      </c>
      <c r="J33" s="4">
        <v>2</v>
      </c>
      <c r="K33" s="4">
        <v>0</v>
      </c>
      <c r="L33" s="4">
        <v>0</v>
      </c>
      <c r="M33" s="4">
        <v>2</v>
      </c>
      <c r="N33" s="4">
        <v>0</v>
      </c>
      <c r="O33" s="5">
        <f t="shared" si="0"/>
        <v>180</v>
      </c>
    </row>
    <row r="34" spans="2:15" x14ac:dyDescent="0.25">
      <c r="B34" s="3" t="s">
        <v>29</v>
      </c>
      <c r="C34" s="4">
        <v>7</v>
      </c>
      <c r="D34" s="4">
        <v>14</v>
      </c>
      <c r="E34" s="4">
        <v>11</v>
      </c>
      <c r="F34" s="4">
        <v>3</v>
      </c>
      <c r="G34" s="4">
        <v>0</v>
      </c>
      <c r="H34" s="4">
        <v>24</v>
      </c>
      <c r="I34" s="4">
        <v>0</v>
      </c>
      <c r="J34" s="4">
        <v>2</v>
      </c>
      <c r="K34" s="4">
        <v>0</v>
      </c>
      <c r="L34" s="4">
        <v>0</v>
      </c>
      <c r="M34" s="4">
        <v>8</v>
      </c>
      <c r="N34" s="4">
        <v>0</v>
      </c>
      <c r="O34" s="5">
        <f t="shared" si="0"/>
        <v>69</v>
      </c>
    </row>
    <row r="35" spans="2:15" x14ac:dyDescent="0.25">
      <c r="B35" s="3" t="s">
        <v>68</v>
      </c>
      <c r="C35" s="4">
        <v>5</v>
      </c>
      <c r="D35" s="4">
        <v>26</v>
      </c>
      <c r="E35" s="4">
        <v>2</v>
      </c>
      <c r="F35" s="4">
        <v>2</v>
      </c>
      <c r="G35" s="4">
        <v>1</v>
      </c>
      <c r="H35" s="4">
        <v>3</v>
      </c>
      <c r="I35" s="4">
        <v>1</v>
      </c>
      <c r="J35" s="4">
        <v>1</v>
      </c>
      <c r="K35" s="4">
        <v>2</v>
      </c>
      <c r="L35" s="4">
        <v>0</v>
      </c>
      <c r="M35" s="4">
        <v>1</v>
      </c>
      <c r="N35" s="4">
        <v>0</v>
      </c>
      <c r="O35" s="5">
        <f t="shared" si="0"/>
        <v>44</v>
      </c>
    </row>
    <row r="36" spans="2:15" x14ac:dyDescent="0.25">
      <c r="B36" s="3" t="s">
        <v>30</v>
      </c>
      <c r="C36" s="4">
        <v>14</v>
      </c>
      <c r="D36" s="4">
        <v>152</v>
      </c>
      <c r="E36" s="4">
        <v>3</v>
      </c>
      <c r="F36" s="4">
        <v>1</v>
      </c>
      <c r="G36" s="4">
        <v>1</v>
      </c>
      <c r="H36" s="4">
        <v>8</v>
      </c>
      <c r="I36" s="4">
        <v>28</v>
      </c>
      <c r="J36" s="4">
        <v>18</v>
      </c>
      <c r="K36" s="4">
        <v>0</v>
      </c>
      <c r="L36" s="4">
        <v>0</v>
      </c>
      <c r="M36" s="4">
        <v>0</v>
      </c>
      <c r="N36" s="4">
        <v>0</v>
      </c>
      <c r="O36" s="5">
        <f t="shared" si="0"/>
        <v>225</v>
      </c>
    </row>
    <row r="37" spans="2:15" x14ac:dyDescent="0.25">
      <c r="B37" s="3" t="s">
        <v>31</v>
      </c>
      <c r="C37" s="4">
        <v>25</v>
      </c>
      <c r="D37" s="4">
        <v>114</v>
      </c>
      <c r="E37" s="4">
        <v>167</v>
      </c>
      <c r="F37" s="4">
        <v>1</v>
      </c>
      <c r="G37" s="4">
        <v>1</v>
      </c>
      <c r="H37" s="4">
        <v>28</v>
      </c>
      <c r="I37" s="4">
        <v>165</v>
      </c>
      <c r="J37" s="4">
        <v>0</v>
      </c>
      <c r="K37" s="4">
        <v>3</v>
      </c>
      <c r="L37" s="4">
        <v>0</v>
      </c>
      <c r="M37" s="4">
        <v>4</v>
      </c>
      <c r="N37" s="4">
        <v>0</v>
      </c>
      <c r="O37" s="5">
        <f t="shared" si="0"/>
        <v>508</v>
      </c>
    </row>
    <row r="38" spans="2:15" x14ac:dyDescent="0.25">
      <c r="B38" s="3" t="s">
        <v>32</v>
      </c>
      <c r="C38" s="4">
        <v>1</v>
      </c>
      <c r="D38" s="4">
        <v>31</v>
      </c>
      <c r="E38" s="4">
        <v>4</v>
      </c>
      <c r="F38" s="4">
        <v>0</v>
      </c>
      <c r="G38" s="4">
        <v>0</v>
      </c>
      <c r="H38" s="4">
        <v>7</v>
      </c>
      <c r="I38" s="4">
        <v>0</v>
      </c>
      <c r="J38" s="4">
        <v>2</v>
      </c>
      <c r="K38" s="4">
        <v>0</v>
      </c>
      <c r="L38" s="4">
        <v>0</v>
      </c>
      <c r="M38" s="4">
        <v>1</v>
      </c>
      <c r="N38" s="4">
        <v>0</v>
      </c>
      <c r="O38" s="5">
        <f t="shared" si="0"/>
        <v>46</v>
      </c>
    </row>
    <row r="39" spans="2:15" x14ac:dyDescent="0.25">
      <c r="B39" s="3" t="s">
        <v>33</v>
      </c>
      <c r="C39" s="4">
        <v>65</v>
      </c>
      <c r="D39" s="4">
        <v>274</v>
      </c>
      <c r="E39" s="4">
        <v>15</v>
      </c>
      <c r="F39" s="4">
        <v>2</v>
      </c>
      <c r="G39" s="4">
        <v>5</v>
      </c>
      <c r="H39" s="4">
        <v>0</v>
      </c>
      <c r="I39" s="4">
        <v>0</v>
      </c>
      <c r="J39" s="4">
        <v>4</v>
      </c>
      <c r="K39" s="4">
        <v>8</v>
      </c>
      <c r="L39" s="4">
        <v>0</v>
      </c>
      <c r="M39" s="4">
        <v>3</v>
      </c>
      <c r="N39" s="4">
        <v>15</v>
      </c>
      <c r="O39" s="5">
        <f t="shared" si="0"/>
        <v>391</v>
      </c>
    </row>
    <row r="40" spans="2:15" x14ac:dyDescent="0.25">
      <c r="B40" s="3" t="s">
        <v>34</v>
      </c>
      <c r="C40" s="4">
        <v>20</v>
      </c>
      <c r="D40" s="4">
        <v>351</v>
      </c>
      <c r="E40" s="4">
        <v>77</v>
      </c>
      <c r="F40" s="4">
        <v>1</v>
      </c>
      <c r="G40" s="4">
        <v>12</v>
      </c>
      <c r="H40" s="4">
        <v>119</v>
      </c>
      <c r="I40" s="4">
        <v>21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5">
        <f t="shared" si="0"/>
        <v>601</v>
      </c>
    </row>
    <row r="41" spans="2:15" x14ac:dyDescent="0.25">
      <c r="B41" s="3" t="s">
        <v>35</v>
      </c>
      <c r="C41" s="4">
        <v>16</v>
      </c>
      <c r="D41" s="4">
        <v>88</v>
      </c>
      <c r="E41" s="4">
        <v>16</v>
      </c>
      <c r="F41" s="4">
        <v>0</v>
      </c>
      <c r="G41" s="4">
        <v>1</v>
      </c>
      <c r="H41" s="4">
        <v>0</v>
      </c>
      <c r="I41" s="4">
        <v>2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5">
        <f t="shared" si="0"/>
        <v>125</v>
      </c>
    </row>
    <row r="42" spans="2:15" x14ac:dyDescent="0.25">
      <c r="B42" s="3" t="s">
        <v>36</v>
      </c>
      <c r="C42" s="4">
        <v>16</v>
      </c>
      <c r="D42" s="4">
        <v>69</v>
      </c>
      <c r="E42" s="4">
        <v>4</v>
      </c>
      <c r="F42" s="4">
        <v>1</v>
      </c>
      <c r="G42" s="4">
        <v>0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5">
        <f t="shared" si="0"/>
        <v>93</v>
      </c>
    </row>
    <row r="43" spans="2:15" x14ac:dyDescent="0.25">
      <c r="B43" s="3" t="s">
        <v>37</v>
      </c>
      <c r="C43" s="4">
        <f>2+175</f>
        <v>177</v>
      </c>
      <c r="D43" s="4">
        <f>304+1130</f>
        <v>1434</v>
      </c>
      <c r="E43" s="4">
        <f>20+87</f>
        <v>107</v>
      </c>
      <c r="F43" s="4">
        <f>1+3</f>
        <v>4</v>
      </c>
      <c r="G43" s="4">
        <f>2+14</f>
        <v>16</v>
      </c>
      <c r="H43" s="4">
        <f>30+9</f>
        <v>39</v>
      </c>
      <c r="I43" s="4">
        <f>1+13</f>
        <v>14</v>
      </c>
      <c r="J43" s="4">
        <f>2+5</f>
        <v>7</v>
      </c>
      <c r="K43" s="4">
        <f>5+3</f>
        <v>8</v>
      </c>
      <c r="L43" s="4">
        <v>0</v>
      </c>
      <c r="M43" s="4">
        <f>2+20</f>
        <v>22</v>
      </c>
      <c r="N43" s="4" t="s">
        <v>70</v>
      </c>
      <c r="O43" s="5">
        <f t="shared" si="0"/>
        <v>1828</v>
      </c>
    </row>
    <row r="44" spans="2:15" x14ac:dyDescent="0.25">
      <c r="B44" s="3" t="s">
        <v>38</v>
      </c>
      <c r="C44" s="4">
        <v>88</v>
      </c>
      <c r="D44" s="4">
        <v>512</v>
      </c>
      <c r="E44" s="4">
        <v>88</v>
      </c>
      <c r="F44" s="4">
        <v>8</v>
      </c>
      <c r="G44" s="4">
        <v>36</v>
      </c>
      <c r="H44" s="4">
        <v>13</v>
      </c>
      <c r="I44" s="4">
        <v>17</v>
      </c>
      <c r="J44" s="4">
        <v>5</v>
      </c>
      <c r="K44" s="4">
        <v>1</v>
      </c>
      <c r="L44" s="4">
        <v>0</v>
      </c>
      <c r="M44" s="4">
        <v>5</v>
      </c>
      <c r="N44" s="4">
        <v>2</v>
      </c>
      <c r="O44" s="5">
        <f t="shared" si="0"/>
        <v>775</v>
      </c>
    </row>
    <row r="45" spans="2:15" x14ac:dyDescent="0.25">
      <c r="B45" s="3" t="s">
        <v>39</v>
      </c>
      <c r="C45" s="4">
        <v>132</v>
      </c>
      <c r="D45" s="4">
        <v>570</v>
      </c>
      <c r="E45" s="4">
        <v>28</v>
      </c>
      <c r="F45" s="4">
        <v>15</v>
      </c>
      <c r="G45" s="4">
        <v>12</v>
      </c>
      <c r="H45" s="4">
        <v>1</v>
      </c>
      <c r="I45" s="4">
        <v>67</v>
      </c>
      <c r="J45" s="4">
        <v>10</v>
      </c>
      <c r="K45" s="4">
        <v>2</v>
      </c>
      <c r="L45" s="4">
        <v>0</v>
      </c>
      <c r="M45" s="4">
        <v>2</v>
      </c>
      <c r="N45" s="4">
        <v>0</v>
      </c>
      <c r="O45" s="5">
        <f t="shared" si="0"/>
        <v>839</v>
      </c>
    </row>
    <row r="46" spans="2:15" x14ac:dyDescent="0.25">
      <c r="B46" s="3" t="s">
        <v>40</v>
      </c>
      <c r="C46" s="4">
        <v>7</v>
      </c>
      <c r="D46" s="4">
        <v>69</v>
      </c>
      <c r="E46" s="4">
        <v>19</v>
      </c>
      <c r="F46" s="4">
        <v>12</v>
      </c>
      <c r="G46" s="4">
        <v>2</v>
      </c>
      <c r="H46" s="4">
        <v>0</v>
      </c>
      <c r="I46" s="4">
        <v>0</v>
      </c>
      <c r="J46" s="4">
        <v>2</v>
      </c>
      <c r="K46" s="4">
        <v>0</v>
      </c>
      <c r="L46" s="4">
        <v>0</v>
      </c>
      <c r="M46" s="4">
        <v>1</v>
      </c>
      <c r="N46" s="4">
        <v>18</v>
      </c>
      <c r="O46" s="5">
        <f t="shared" si="0"/>
        <v>130</v>
      </c>
    </row>
    <row r="47" spans="2:15" x14ac:dyDescent="0.25">
      <c r="B47" s="3" t="s">
        <v>41</v>
      </c>
      <c r="C47" s="4">
        <v>60</v>
      </c>
      <c r="D47" s="4">
        <v>494</v>
      </c>
      <c r="E47" s="4">
        <v>163</v>
      </c>
      <c r="F47" s="4">
        <v>10</v>
      </c>
      <c r="G47" s="4">
        <v>6</v>
      </c>
      <c r="H47" s="4">
        <v>148</v>
      </c>
      <c r="I47" s="4">
        <v>56</v>
      </c>
      <c r="J47" s="4">
        <v>11</v>
      </c>
      <c r="K47" s="4">
        <v>6</v>
      </c>
      <c r="L47" s="4">
        <v>5</v>
      </c>
      <c r="M47" s="4">
        <v>17</v>
      </c>
      <c r="N47" s="4">
        <v>0</v>
      </c>
      <c r="O47" s="5">
        <f t="shared" si="0"/>
        <v>976</v>
      </c>
    </row>
    <row r="48" spans="2:15" x14ac:dyDescent="0.25">
      <c r="B48" s="3" t="s">
        <v>42</v>
      </c>
      <c r="C48" s="4">
        <v>150</v>
      </c>
      <c r="D48" s="4">
        <v>1234</v>
      </c>
      <c r="E48" s="4">
        <v>1</v>
      </c>
      <c r="F48" s="4">
        <v>1</v>
      </c>
      <c r="G48" s="4">
        <v>0</v>
      </c>
      <c r="H48" s="4">
        <v>2</v>
      </c>
      <c r="I48" s="4">
        <v>3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5">
        <f t="shared" si="0"/>
        <v>1391</v>
      </c>
    </row>
    <row r="49" spans="2:15" x14ac:dyDescent="0.25">
      <c r="B49" s="3" t="s">
        <v>43</v>
      </c>
      <c r="C49" s="4">
        <v>31</v>
      </c>
      <c r="D49" s="4">
        <v>156</v>
      </c>
      <c r="E49" s="4">
        <v>58</v>
      </c>
      <c r="F49" s="4">
        <v>0</v>
      </c>
      <c r="G49" s="4">
        <v>4</v>
      </c>
      <c r="H49" s="4">
        <v>3</v>
      </c>
      <c r="I49" s="4">
        <v>6</v>
      </c>
      <c r="J49" s="4">
        <v>0</v>
      </c>
      <c r="K49" s="4">
        <v>0</v>
      </c>
      <c r="L49" s="4">
        <v>0</v>
      </c>
      <c r="M49" s="4">
        <v>5</v>
      </c>
      <c r="N49" s="4">
        <v>6</v>
      </c>
      <c r="O49" s="5">
        <f t="shared" si="0"/>
        <v>269</v>
      </c>
    </row>
    <row r="50" spans="2:15" x14ac:dyDescent="0.25">
      <c r="B50" s="3" t="s">
        <v>44</v>
      </c>
      <c r="C50" s="4">
        <v>3</v>
      </c>
      <c r="D50" s="4">
        <v>81</v>
      </c>
      <c r="E50" s="4">
        <v>7</v>
      </c>
      <c r="F50" s="4">
        <v>3</v>
      </c>
      <c r="G50" s="4">
        <v>2</v>
      </c>
      <c r="H50" s="4">
        <v>5</v>
      </c>
      <c r="I50" s="4">
        <v>3</v>
      </c>
      <c r="J50" s="4">
        <v>15</v>
      </c>
      <c r="K50" s="4">
        <v>0</v>
      </c>
      <c r="L50" s="4">
        <v>0</v>
      </c>
      <c r="M50" s="4">
        <v>0</v>
      </c>
      <c r="N50" s="4">
        <v>0</v>
      </c>
      <c r="O50" s="5">
        <f t="shared" si="0"/>
        <v>119</v>
      </c>
    </row>
    <row r="51" spans="2:15" x14ac:dyDescent="0.25">
      <c r="B51" s="3" t="s">
        <v>45</v>
      </c>
      <c r="C51" s="4">
        <v>34</v>
      </c>
      <c r="D51" s="4">
        <v>115</v>
      </c>
      <c r="E51" s="4">
        <v>8</v>
      </c>
      <c r="F51" s="4">
        <v>0</v>
      </c>
      <c r="G51" s="4">
        <v>0</v>
      </c>
      <c r="H51" s="4">
        <v>4</v>
      </c>
      <c r="I51" s="4">
        <v>10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5">
        <f t="shared" si="0"/>
        <v>172</v>
      </c>
    </row>
    <row r="52" spans="2:15" x14ac:dyDescent="0.25">
      <c r="B52" s="3" t="s">
        <v>46</v>
      </c>
      <c r="C52" s="4">
        <v>10</v>
      </c>
      <c r="D52" s="4">
        <v>66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5</v>
      </c>
      <c r="O52" s="5">
        <f t="shared" si="0"/>
        <v>82</v>
      </c>
    </row>
    <row r="53" spans="2:15" x14ac:dyDescent="0.25">
      <c r="B53" s="3" t="s">
        <v>47</v>
      </c>
      <c r="C53" s="4">
        <v>29</v>
      </c>
      <c r="D53" s="4">
        <v>751</v>
      </c>
      <c r="E53" s="4">
        <v>76</v>
      </c>
      <c r="F53" s="4">
        <v>45</v>
      </c>
      <c r="G53" s="4">
        <v>41</v>
      </c>
      <c r="H53" s="4">
        <v>214</v>
      </c>
      <c r="I53" s="4">
        <v>12</v>
      </c>
      <c r="J53" s="4">
        <v>10</v>
      </c>
      <c r="K53" s="4">
        <v>0</v>
      </c>
      <c r="L53" s="4">
        <v>0</v>
      </c>
      <c r="M53" s="4">
        <v>6</v>
      </c>
      <c r="N53" s="4">
        <v>1</v>
      </c>
      <c r="O53" s="5">
        <f t="shared" si="0"/>
        <v>1185</v>
      </c>
    </row>
    <row r="54" spans="2:15" x14ac:dyDescent="0.25">
      <c r="B54" s="3" t="s">
        <v>48</v>
      </c>
      <c r="C54" s="4">
        <v>54</v>
      </c>
      <c r="D54" s="4">
        <v>228</v>
      </c>
      <c r="E54" s="4">
        <v>19</v>
      </c>
      <c r="F54" s="4">
        <v>1</v>
      </c>
      <c r="G54" s="4">
        <v>7</v>
      </c>
      <c r="H54" s="4">
        <v>15</v>
      </c>
      <c r="I54" s="4">
        <v>3</v>
      </c>
      <c r="J54" s="4">
        <v>1</v>
      </c>
      <c r="K54" s="4">
        <v>3</v>
      </c>
      <c r="L54" s="4">
        <v>0</v>
      </c>
      <c r="M54" s="4">
        <v>1</v>
      </c>
      <c r="N54" s="4">
        <v>0</v>
      </c>
      <c r="O54" s="5">
        <f t="shared" si="0"/>
        <v>332</v>
      </c>
    </row>
    <row r="55" spans="2:15" x14ac:dyDescent="0.25">
      <c r="B55" s="3" t="s">
        <v>49</v>
      </c>
      <c r="C55" s="4">
        <v>4</v>
      </c>
      <c r="D55" s="4">
        <v>107</v>
      </c>
      <c r="E55" s="4">
        <v>14</v>
      </c>
      <c r="F55" s="4">
        <v>1</v>
      </c>
      <c r="G55" s="4">
        <v>0</v>
      </c>
      <c r="H55" s="4">
        <v>45</v>
      </c>
      <c r="I55" s="4">
        <v>2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5">
        <f t="shared" si="0"/>
        <v>175</v>
      </c>
    </row>
    <row r="56" spans="2:15" x14ac:dyDescent="0.25">
      <c r="B56" s="3" t="s">
        <v>50</v>
      </c>
      <c r="C56" s="4">
        <v>15</v>
      </c>
      <c r="D56" s="4">
        <v>44</v>
      </c>
      <c r="E56" s="4">
        <v>1</v>
      </c>
      <c r="F56" s="4">
        <v>2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5">
        <f t="shared" si="0"/>
        <v>63</v>
      </c>
    </row>
    <row r="57" spans="2:15" x14ac:dyDescent="0.25">
      <c r="B57" s="3" t="s">
        <v>51</v>
      </c>
      <c r="C57" s="4">
        <v>29</v>
      </c>
      <c r="D57" s="4">
        <v>222</v>
      </c>
      <c r="E57" s="4">
        <v>18</v>
      </c>
      <c r="F57" s="4">
        <v>3</v>
      </c>
      <c r="G57" s="4">
        <v>1</v>
      </c>
      <c r="H57" s="4">
        <v>0</v>
      </c>
      <c r="I57" s="4">
        <v>6</v>
      </c>
      <c r="J57" s="4">
        <v>11</v>
      </c>
      <c r="K57" s="4">
        <v>1</v>
      </c>
      <c r="L57" s="4">
        <v>1</v>
      </c>
      <c r="M57" s="4">
        <v>15</v>
      </c>
      <c r="N57" s="4">
        <v>0</v>
      </c>
      <c r="O57" s="5">
        <f t="shared" si="0"/>
        <v>307</v>
      </c>
    </row>
    <row r="58" spans="2:15" x14ac:dyDescent="0.25">
      <c r="B58" s="3" t="s">
        <v>52</v>
      </c>
      <c r="C58" s="4">
        <v>76</v>
      </c>
      <c r="D58" s="4">
        <v>96</v>
      </c>
      <c r="E58" s="4">
        <v>28</v>
      </c>
      <c r="F58" s="4">
        <v>1</v>
      </c>
      <c r="G58" s="4">
        <v>8</v>
      </c>
      <c r="H58" s="4">
        <v>5</v>
      </c>
      <c r="I58" s="4">
        <v>0</v>
      </c>
      <c r="J58" s="4">
        <v>9</v>
      </c>
      <c r="K58" s="4">
        <v>7</v>
      </c>
      <c r="L58" s="4">
        <v>0</v>
      </c>
      <c r="M58" s="4">
        <v>20</v>
      </c>
      <c r="N58" s="4">
        <v>1</v>
      </c>
      <c r="O58" s="5">
        <f t="shared" si="0"/>
        <v>251</v>
      </c>
    </row>
    <row r="59" spans="2:15" x14ac:dyDescent="0.25">
      <c r="B59" s="3" t="s">
        <v>53</v>
      </c>
      <c r="C59" s="4">
        <v>6</v>
      </c>
      <c r="D59" s="4">
        <v>163</v>
      </c>
      <c r="E59" s="4">
        <v>11</v>
      </c>
      <c r="F59" s="4">
        <v>2</v>
      </c>
      <c r="G59" s="4">
        <v>1</v>
      </c>
      <c r="H59" s="4">
        <v>8</v>
      </c>
      <c r="I59" s="4">
        <v>1</v>
      </c>
      <c r="J59" s="4">
        <v>3</v>
      </c>
      <c r="K59" s="4">
        <v>1</v>
      </c>
      <c r="L59" s="4">
        <v>0</v>
      </c>
      <c r="M59" s="4">
        <v>2</v>
      </c>
      <c r="N59" s="4">
        <v>0</v>
      </c>
      <c r="O59" s="5">
        <f t="shared" si="0"/>
        <v>198</v>
      </c>
    </row>
    <row r="60" spans="2:15" x14ac:dyDescent="0.25">
      <c r="B60" s="3" t="s">
        <v>54</v>
      </c>
      <c r="C60" s="4">
        <v>5</v>
      </c>
      <c r="D60" s="4">
        <v>38</v>
      </c>
      <c r="E60" s="4">
        <v>8</v>
      </c>
      <c r="F60" s="4">
        <v>0</v>
      </c>
      <c r="G60" s="4">
        <v>1</v>
      </c>
      <c r="H60" s="4">
        <v>2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5">
        <f t="shared" si="0"/>
        <v>55</v>
      </c>
    </row>
    <row r="61" spans="2:15" x14ac:dyDescent="0.25">
      <c r="B61" s="3" t="s">
        <v>55</v>
      </c>
      <c r="C61" s="4">
        <v>6</v>
      </c>
      <c r="D61" s="4">
        <v>9</v>
      </c>
      <c r="E61" s="4">
        <v>51</v>
      </c>
      <c r="F61" s="4">
        <v>0</v>
      </c>
      <c r="G61" s="4">
        <v>0</v>
      </c>
      <c r="H61" s="4">
        <v>16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5">
        <f t="shared" si="0"/>
        <v>83</v>
      </c>
    </row>
    <row r="62" spans="2:15" x14ac:dyDescent="0.25">
      <c r="B62" s="5" t="s">
        <v>69</v>
      </c>
      <c r="C62" s="5">
        <f>SUM(C5:C61)</f>
        <v>1772</v>
      </c>
      <c r="D62" s="5">
        <f t="shared" ref="D62:O62" si="1">SUM(D5:D61)</f>
        <v>12605</v>
      </c>
      <c r="E62" s="5">
        <f t="shared" si="1"/>
        <v>2008</v>
      </c>
      <c r="F62" s="5">
        <f t="shared" si="1"/>
        <v>195</v>
      </c>
      <c r="G62" s="5">
        <f t="shared" si="1"/>
        <v>414</v>
      </c>
      <c r="H62" s="5">
        <f t="shared" si="1"/>
        <v>985</v>
      </c>
      <c r="I62" s="5">
        <f t="shared" si="1"/>
        <v>544</v>
      </c>
      <c r="J62" s="5">
        <f t="shared" si="1"/>
        <v>198</v>
      </c>
      <c r="K62" s="5">
        <f t="shared" si="1"/>
        <v>70</v>
      </c>
      <c r="L62" s="5">
        <f t="shared" si="1"/>
        <v>8</v>
      </c>
      <c r="M62" s="5">
        <f t="shared" si="1"/>
        <v>180</v>
      </c>
      <c r="N62" s="5">
        <f t="shared" si="1"/>
        <v>94</v>
      </c>
      <c r="O62" s="5">
        <f t="shared" si="1"/>
        <v>19073</v>
      </c>
    </row>
    <row r="63" spans="2:15" x14ac:dyDescent="0.25">
      <c r="B63" s="5" t="s">
        <v>74</v>
      </c>
      <c r="C63" s="6">
        <f>+C62/$O$62</f>
        <v>9.290620248518848E-2</v>
      </c>
      <c r="D63" s="6">
        <f t="shared" ref="D63:O63" si="2">+D62/$O$62</f>
        <v>0.66088187490169348</v>
      </c>
      <c r="E63" s="6">
        <f t="shared" si="2"/>
        <v>0.10527971478005557</v>
      </c>
      <c r="F63" s="6">
        <f t="shared" si="2"/>
        <v>1.0223876684318145E-2</v>
      </c>
      <c r="G63" s="6">
        <f t="shared" si="2"/>
        <v>2.1706076652860062E-2</v>
      </c>
      <c r="H63" s="6">
        <f t="shared" si="2"/>
        <v>5.1643684790017304E-2</v>
      </c>
      <c r="I63" s="6">
        <f t="shared" si="2"/>
        <v>2.8521994442405496E-2</v>
      </c>
      <c r="J63" s="6">
        <f t="shared" si="2"/>
        <v>1.0381167094846117E-2</v>
      </c>
      <c r="K63" s="6">
        <f t="shared" si="2"/>
        <v>3.670109578986001E-3</v>
      </c>
      <c r="L63" s="6">
        <f t="shared" si="2"/>
        <v>4.1944109474125726E-4</v>
      </c>
      <c r="M63" s="6">
        <f t="shared" si="2"/>
        <v>9.4374246316782893E-3</v>
      </c>
      <c r="N63" s="6">
        <f t="shared" si="2"/>
        <v>4.9284328632097727E-3</v>
      </c>
      <c r="O63" s="6">
        <f t="shared" si="2"/>
        <v>1</v>
      </c>
    </row>
  </sheetData>
  <mergeCells count="3">
    <mergeCell ref="B1:O1"/>
    <mergeCell ref="B2:O2"/>
    <mergeCell ref="B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dcterms:created xsi:type="dcterms:W3CDTF">2014-03-10T19:50:09Z</dcterms:created>
  <dcterms:modified xsi:type="dcterms:W3CDTF">2015-06-26T15:21:34Z</dcterms:modified>
</cp:coreProperties>
</file>