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050" windowHeight="11160" activeTab="1"/>
  </bookViews>
  <sheets>
    <sheet name="Chart" sheetId="4" r:id="rId1"/>
    <sheet name="Data table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62" i="1" l="1"/>
  <c r="F62" i="1"/>
  <c r="D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K43" i="1"/>
  <c r="K62" i="1" s="1"/>
  <c r="I43" i="1"/>
  <c r="I62" i="1" s="1"/>
  <c r="H43" i="1"/>
  <c r="H62" i="1" s="1"/>
  <c r="G43" i="1"/>
  <c r="G62" i="1" s="1"/>
  <c r="E43" i="1"/>
  <c r="E62" i="1" s="1"/>
  <c r="C43" i="1"/>
  <c r="L43" i="1" s="1"/>
  <c r="L62" i="1" l="1"/>
  <c r="L63" i="1" s="1"/>
  <c r="C62" i="1"/>
  <c r="C63" i="1" l="1"/>
  <c r="F63" i="1"/>
  <c r="J63" i="1"/>
  <c r="H63" i="1"/>
  <c r="I63" i="1"/>
  <c r="K63" i="1"/>
  <c r="E63" i="1"/>
  <c r="D63" i="1"/>
  <c r="G63" i="1"/>
</calcChain>
</file>

<file path=xl/sharedStrings.xml><?xml version="1.0" encoding="utf-8"?>
<sst xmlns="http://schemas.openxmlformats.org/spreadsheetml/2006/main" count="73" uniqueCount="73">
  <si>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</si>
  <si>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</si>
  <si>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</si>
  <si>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</si>
  <si>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</si>
  <si>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</si>
  <si>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</si>
  <si>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</si>
  <si>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</si>
  <si>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</si>
  <si>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</si>
  <si>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</si>
  <si>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</si>
  <si>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</si>
  <si>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</si>
  <si>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</si>
  <si>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</si>
  <si>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</si>
  <si>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</si>
  <si>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</si>
  <si>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</si>
  <si>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</si>
  <si>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</si>
  <si>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</si>
  <si>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</si>
  <si>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</si>
  <si>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</si>
  <si>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</si>
  <si>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</si>
  <si>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</si>
  <si>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</si>
  <si>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</si>
  <si>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</si>
  <si>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</si>
  <si>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</si>
  <si>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</si>
  <si>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</si>
  <si>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</si>
  <si>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</si>
  <si>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</si>
  <si>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</si>
  <si>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</si>
  <si>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</si>
  <si>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</si>
  <si>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</si>
  <si>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</si>
  <si>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</si>
  <si>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</si>
  <si>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</si>
  <si>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</si>
  <si>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</si>
  <si>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</si>
  <si>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</si>
  <si>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</si>
  <si>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</si>
  <si>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</si>
  <si>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 xml:space="preserve">P&amp;A </t>
  </si>
  <si>
    <t>Issues resolved in Individual's favor</t>
  </si>
  <si>
    <t>PADD Withdrew because of Individual would not cooperate</t>
  </si>
  <si>
    <t>Appeals were unsuccessful</t>
  </si>
  <si>
    <t>PADD services not needed because of Individual' death, relocation</t>
  </si>
  <si>
    <t>PADD Unable to take care because of lack of resources</t>
  </si>
  <si>
    <t>Individual withdrew complaints</t>
  </si>
  <si>
    <t>Individual's case lacks merit</t>
  </si>
  <si>
    <t>Other representation found</t>
  </si>
  <si>
    <t>Other</t>
  </si>
  <si>
    <t>Reasons For Closing Individual's Case Files</t>
  </si>
  <si>
    <t>Total  FY 2013</t>
  </si>
  <si>
    <t>NAPA</t>
  </si>
  <si>
    <t>Total FY 2013</t>
  </si>
  <si>
    <t>Pct. FY 2013</t>
  </si>
  <si>
    <t>Protection and Advocacy Agency - FY 2013 Program Performance Report</t>
  </si>
  <si>
    <t xml:space="preserve">Administration on Intellectual and Developmental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</si>
</sst>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2" fillId="2" borderId="1" xfId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3" fontId="2" fillId="2" borderId="4" xfId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vertical="top" wrapText="1"/>
    </xf>
    <xf numFmtId="3" fontId="5" fillId="0" borderId="5" xfId="1" applyNumberFormat="1" applyFont="1" applyFill="1" applyBorder="1" applyAlignment="1">
      <alignment wrapText="1"/>
    </xf>
    <xf numFmtId="3" fontId="5" fillId="0" borderId="5" xfId="1" applyNumberFormat="1" applyFont="1" applyFill="1" applyBorder="1" applyAlignment="1">
      <alignment horizontal="right" wrapText="1"/>
    </xf>
    <xf numFmtId="3" fontId="6" fillId="0" borderId="5" xfId="0" applyNumberFormat="1" applyFont="1" applyBorder="1" applyAlignment="1">
      <alignment vertical="top" wrapText="1"/>
    </xf>
    <xf numFmtId="0" fontId="6" fillId="4" borderId="5" xfId="0" applyFont="1" applyFill="1" applyBorder="1"/>
    <xf numFmtId="3" fontId="5" fillId="4" borderId="5" xfId="1" applyNumberFormat="1" applyFont="1" applyFill="1" applyBorder="1" applyAlignment="1">
      <alignment horizontal="right" wrapText="1"/>
    </xf>
    <xf numFmtId="9" fontId="6" fillId="4" borderId="5" xfId="0" applyNumberFormat="1" applyFont="1" applyFill="1" applyBorder="1"/>
    <xf numFmtId="3" fontId="5" fillId="0" borderId="6" xfId="1" applyNumberFormat="1" applyFont="1" applyFill="1" applyBorder="1" applyAlignment="1">
      <alignment wrapText="1"/>
    </xf>
    <xf numFmtId="3" fontId="5" fillId="0" borderId="6" xfId="1" applyNumberFormat="1" applyFont="1" applyFill="1" applyBorder="1" applyAlignment="1">
      <alignment horizontal="right" wrapText="1"/>
    </xf>
    <xf numFmtId="3" fontId="6" fillId="0" borderId="6" xfId="0" applyNumberFormat="1" applyFont="1" applyBorder="1" applyAlignment="1">
      <alignment vertical="top" wrapText="1"/>
    </xf>
    <xf numFmtId="3" fontId="4" fillId="5" borderId="0" xfId="0" applyNumberFormat="1" applyFont="1" applyFill="1" applyAlignment="1">
      <alignment horizontal="center"/>
    </xf>
    <xf numFmtId="3" fontId="4" fillId="5" borderId="7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Administration on Intellectual and Developmental Disabilities</a:t>
            </a:r>
          </a:p>
          <a:p>
            <a:pPr>
              <a:defRPr/>
            </a:pPr>
            <a:r>
              <a:rPr lang="en-US"/>
              <a:t>Protection and Advocacy Agency - FY 2013 Program Performance Report</a:t>
            </a:r>
          </a:p>
          <a:p>
            <a:pPr>
              <a:defRPr/>
            </a:pPr>
            <a:r>
              <a:rPr lang="en-US"/>
              <a:t>Reasons For Closing Individual's Case Files</a:t>
            </a:r>
          </a:p>
        </c:rich>
      </c:tx>
      <c:overlay val="0"/>
    </c:title>
    <c:autoTitleDeleted val="0"/>
    <c:view3D>
      <c:rotX val="30"/>
      <c:rotY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29958699273927425"/>
                  <c:y val="9.58331796449607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Issues resolved in Individual's favor
78%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781159432658205"/>
                  <c:y val="-5.46192047294469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9684498988240621E-2"/>
                  <c:y val="7.8221287090303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709349081089982E-2"/>
                  <c:y val="8.7025563993930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9977446749718665E-2"/>
                  <c:y val="8.2089464439478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6600460798562202E-2"/>
                  <c:y val="2.19444737688925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1598737820656684"/>
                  <c:y val="-8.8372510089376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table'!$C$4:$K$4</c:f>
              <c:strCache>
                <c:ptCount val="9"/>
                <c:pt idx="0">
                  <c:v>Issues resolved in Individual's favor</c:v>
                </c:pt>
                <c:pt idx="1">
                  <c:v>PADD Withdrew because of Individual would not cooperate</c:v>
                </c:pt>
                <c:pt idx="2">
                  <c:v>Appeals were unsuccessful</c:v>
                </c:pt>
                <c:pt idx="3">
                  <c:v>PADD services not needed because of Individual' death, relocation</c:v>
                </c:pt>
                <c:pt idx="4">
                  <c:v>PADD Unable to take care because of lack of resources</c:v>
                </c:pt>
                <c:pt idx="5">
                  <c:v>Individual withdrew complaints</c:v>
                </c:pt>
                <c:pt idx="6">
                  <c:v>Individual's case lacks merit</c:v>
                </c:pt>
                <c:pt idx="7">
                  <c:v>Other representation found</c:v>
                </c:pt>
                <c:pt idx="8">
                  <c:v>Other</c:v>
                </c:pt>
              </c:strCache>
            </c:strRef>
          </c:cat>
          <c:val>
            <c:numRef>
              <c:f>'Data table'!$C$62:$K$62</c:f>
              <c:numCache>
                <c:formatCode>#,##0</c:formatCode>
                <c:ptCount val="9"/>
                <c:pt idx="0">
                  <c:v>11971</c:v>
                </c:pt>
                <c:pt idx="1">
                  <c:v>427</c:v>
                </c:pt>
                <c:pt idx="2">
                  <c:v>189</c:v>
                </c:pt>
                <c:pt idx="3">
                  <c:v>118</c:v>
                </c:pt>
                <c:pt idx="4">
                  <c:v>210</c:v>
                </c:pt>
                <c:pt idx="5">
                  <c:v>934</c:v>
                </c:pt>
                <c:pt idx="6">
                  <c:v>627</c:v>
                </c:pt>
                <c:pt idx="7">
                  <c:v>360</c:v>
                </c:pt>
                <c:pt idx="8">
                  <c:v>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63"/>
  <sheetViews>
    <sheetView tabSelected="1" topLeftCell="A37" workbookViewId="0">
      <selection activeCell="A64" sqref="A64:XFD65"/>
    </sheetView>
  </sheetViews>
  <sheetFormatPr defaultRowHeight="15" x14ac:dyDescent="0.25"/>
  <cols>
    <col min="2" max="2" width="11.7109375" customWidth="1"/>
    <col min="3" max="5" width="12.7109375" customWidth="1"/>
    <col min="6" max="6" width="15.28515625" customWidth="1"/>
    <col min="7" max="7" width="14" customWidth="1"/>
    <col min="8" max="9" width="12.7109375" customWidth="1"/>
    <col min="10" max="10" width="14.7109375" customWidth="1"/>
    <col min="11" max="11" width="12.7109375" customWidth="1"/>
    <col min="12" max="12" width="12.85546875" customWidth="1"/>
  </cols>
  <sheetData>
    <row r="1" spans="2:12" ht="15" customHeight="1" x14ac:dyDescent="0.3">
      <c r="B1" s="18" t="s">
        <v>72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8.75" x14ac:dyDescent="0.3">
      <c r="B2" s="16" t="s">
        <v>71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9.5" thickBot="1" x14ac:dyDescent="0.35">
      <c r="B3" s="17" t="s">
        <v>66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s="1" customFormat="1" ht="96" customHeight="1" thickBot="1" x14ac:dyDescent="0.3">
      <c r="B4" s="2" t="s">
        <v>56</v>
      </c>
      <c r="C4" s="3" t="s">
        <v>57</v>
      </c>
      <c r="D4" s="4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5" t="s">
        <v>65</v>
      </c>
      <c r="L4" s="6" t="s">
        <v>67</v>
      </c>
    </row>
    <row r="5" spans="2:12" s="1" customFormat="1" x14ac:dyDescent="0.2">
      <c r="B5" s="13" t="s">
        <v>0</v>
      </c>
      <c r="C5" s="14">
        <v>39</v>
      </c>
      <c r="D5" s="14">
        <v>4</v>
      </c>
      <c r="E5" s="14">
        <v>1</v>
      </c>
      <c r="F5" s="14">
        <v>2</v>
      </c>
      <c r="G5" s="14">
        <v>0</v>
      </c>
      <c r="H5" s="14">
        <v>6</v>
      </c>
      <c r="I5" s="14">
        <v>5</v>
      </c>
      <c r="J5" s="14">
        <v>1</v>
      </c>
      <c r="K5" s="14">
        <v>0</v>
      </c>
      <c r="L5" s="15">
        <f>SUM(C5:K5)</f>
        <v>58</v>
      </c>
    </row>
    <row r="6" spans="2:12" x14ac:dyDescent="0.25">
      <c r="B6" s="7" t="s">
        <v>1</v>
      </c>
      <c r="C6" s="8">
        <v>120</v>
      </c>
      <c r="D6" s="8">
        <v>1</v>
      </c>
      <c r="E6" s="8">
        <v>4</v>
      </c>
      <c r="F6" s="8">
        <v>0</v>
      </c>
      <c r="G6" s="8">
        <v>0</v>
      </c>
      <c r="H6" s="8">
        <v>11</v>
      </c>
      <c r="I6" s="8">
        <v>7</v>
      </c>
      <c r="J6" s="8">
        <v>1</v>
      </c>
      <c r="K6" s="8">
        <v>0</v>
      </c>
      <c r="L6" s="9">
        <f t="shared" ref="L6:L61" si="0">SUM(C6:K6)</f>
        <v>144</v>
      </c>
    </row>
    <row r="7" spans="2:12" x14ac:dyDescent="0.25">
      <c r="B7" s="7" t="s">
        <v>2</v>
      </c>
      <c r="C7" s="8">
        <v>48</v>
      </c>
      <c r="D7" s="8">
        <v>3</v>
      </c>
      <c r="E7" s="8">
        <v>1</v>
      </c>
      <c r="F7" s="8">
        <v>2</v>
      </c>
      <c r="G7" s="8">
        <v>1</v>
      </c>
      <c r="H7" s="8">
        <v>5</v>
      </c>
      <c r="I7" s="8">
        <v>7</v>
      </c>
      <c r="J7" s="8">
        <v>4</v>
      </c>
      <c r="K7" s="8">
        <v>7</v>
      </c>
      <c r="L7" s="9">
        <f t="shared" si="0"/>
        <v>78</v>
      </c>
    </row>
    <row r="8" spans="2:12" x14ac:dyDescent="0.25">
      <c r="B8" s="7" t="s">
        <v>3</v>
      </c>
      <c r="C8" s="8">
        <v>8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9">
        <f t="shared" si="0"/>
        <v>9</v>
      </c>
    </row>
    <row r="9" spans="2:12" x14ac:dyDescent="0.25">
      <c r="B9" s="7" t="s">
        <v>4</v>
      </c>
      <c r="C9" s="8">
        <v>567</v>
      </c>
      <c r="D9" s="8">
        <v>7</v>
      </c>
      <c r="E9" s="8">
        <v>3</v>
      </c>
      <c r="F9" s="8">
        <v>1</v>
      </c>
      <c r="G9" s="8">
        <v>5</v>
      </c>
      <c r="H9" s="8">
        <v>0</v>
      </c>
      <c r="I9" s="8">
        <v>2</v>
      </c>
      <c r="J9" s="8">
        <v>2</v>
      </c>
      <c r="K9" s="8">
        <v>2</v>
      </c>
      <c r="L9" s="9">
        <f t="shared" si="0"/>
        <v>589</v>
      </c>
    </row>
    <row r="10" spans="2:12" x14ac:dyDescent="0.25">
      <c r="B10" s="7" t="s">
        <v>5</v>
      </c>
      <c r="C10" s="8">
        <v>757</v>
      </c>
      <c r="D10" s="8">
        <v>11</v>
      </c>
      <c r="E10" s="8">
        <v>4</v>
      </c>
      <c r="F10" s="8">
        <v>4</v>
      </c>
      <c r="G10" s="8">
        <v>33</v>
      </c>
      <c r="H10" s="8">
        <v>61</v>
      </c>
      <c r="I10" s="8">
        <v>10</v>
      </c>
      <c r="J10" s="8">
        <v>24</v>
      </c>
      <c r="K10" s="8">
        <v>0</v>
      </c>
      <c r="L10" s="9">
        <f t="shared" si="0"/>
        <v>904</v>
      </c>
    </row>
    <row r="11" spans="2:12" x14ac:dyDescent="0.25">
      <c r="B11" s="7" t="s">
        <v>6</v>
      </c>
      <c r="C11" s="8">
        <v>51</v>
      </c>
      <c r="D11" s="8">
        <v>4</v>
      </c>
      <c r="E11" s="8">
        <v>4</v>
      </c>
      <c r="F11" s="8">
        <v>1</v>
      </c>
      <c r="G11" s="8">
        <v>0</v>
      </c>
      <c r="H11" s="8">
        <v>13</v>
      </c>
      <c r="I11" s="8">
        <v>3</v>
      </c>
      <c r="J11" s="8">
        <v>3</v>
      </c>
      <c r="K11" s="8">
        <v>2</v>
      </c>
      <c r="L11" s="9">
        <f t="shared" si="0"/>
        <v>81</v>
      </c>
    </row>
    <row r="12" spans="2:12" x14ac:dyDescent="0.25">
      <c r="B12" s="7" t="s">
        <v>7</v>
      </c>
      <c r="C12" s="8">
        <v>21</v>
      </c>
      <c r="D12" s="8">
        <v>0</v>
      </c>
      <c r="E12" s="8">
        <v>0</v>
      </c>
      <c r="F12" s="8">
        <v>0</v>
      </c>
      <c r="G12" s="8">
        <v>1</v>
      </c>
      <c r="H12" s="8">
        <v>2</v>
      </c>
      <c r="I12" s="8">
        <v>4</v>
      </c>
      <c r="J12" s="8">
        <v>1</v>
      </c>
      <c r="K12" s="8">
        <v>0</v>
      </c>
      <c r="L12" s="9">
        <f t="shared" si="0"/>
        <v>29</v>
      </c>
    </row>
    <row r="13" spans="2:12" x14ac:dyDescent="0.25">
      <c r="B13" s="7" t="s">
        <v>8</v>
      </c>
      <c r="C13" s="8">
        <v>26</v>
      </c>
      <c r="D13" s="8">
        <v>5</v>
      </c>
      <c r="E13" s="8">
        <v>0</v>
      </c>
      <c r="F13" s="8">
        <v>0</v>
      </c>
      <c r="G13" s="8">
        <v>0</v>
      </c>
      <c r="H13" s="8">
        <v>2</v>
      </c>
      <c r="I13" s="8">
        <v>2</v>
      </c>
      <c r="J13" s="8">
        <v>0</v>
      </c>
      <c r="K13" s="8">
        <v>0</v>
      </c>
      <c r="L13" s="9">
        <f t="shared" si="0"/>
        <v>35</v>
      </c>
    </row>
    <row r="14" spans="2:12" x14ac:dyDescent="0.25">
      <c r="B14" s="7" t="s">
        <v>9</v>
      </c>
      <c r="C14" s="8">
        <v>112</v>
      </c>
      <c r="D14" s="8">
        <v>1</v>
      </c>
      <c r="E14" s="8">
        <v>17</v>
      </c>
      <c r="F14" s="8">
        <v>1</v>
      </c>
      <c r="G14" s="8">
        <v>0</v>
      </c>
      <c r="H14" s="8">
        <v>10</v>
      </c>
      <c r="I14" s="8">
        <v>1</v>
      </c>
      <c r="J14" s="8">
        <v>0</v>
      </c>
      <c r="K14" s="8">
        <v>0</v>
      </c>
      <c r="L14" s="9">
        <f t="shared" si="0"/>
        <v>142</v>
      </c>
    </row>
    <row r="15" spans="2:12" x14ac:dyDescent="0.25">
      <c r="B15" s="7" t="s">
        <v>10</v>
      </c>
      <c r="C15" s="8">
        <v>282</v>
      </c>
      <c r="D15" s="8">
        <v>1</v>
      </c>
      <c r="E15" s="8">
        <v>7</v>
      </c>
      <c r="F15" s="8">
        <v>6</v>
      </c>
      <c r="G15" s="8">
        <v>0</v>
      </c>
      <c r="H15" s="8">
        <v>31</v>
      </c>
      <c r="I15" s="8">
        <v>16</v>
      </c>
      <c r="J15" s="8">
        <v>8</v>
      </c>
      <c r="K15" s="8">
        <v>0</v>
      </c>
      <c r="L15" s="9">
        <f t="shared" si="0"/>
        <v>351</v>
      </c>
    </row>
    <row r="16" spans="2:12" x14ac:dyDescent="0.25">
      <c r="B16" s="7" t="s">
        <v>11</v>
      </c>
      <c r="C16" s="8">
        <v>253</v>
      </c>
      <c r="D16" s="8">
        <v>2</v>
      </c>
      <c r="E16" s="8">
        <v>1</v>
      </c>
      <c r="F16" s="8">
        <v>5</v>
      </c>
      <c r="G16" s="8">
        <v>0</v>
      </c>
      <c r="H16" s="8">
        <v>1</v>
      </c>
      <c r="I16" s="8">
        <v>0</v>
      </c>
      <c r="J16" s="8">
        <v>2</v>
      </c>
      <c r="K16" s="8">
        <v>0</v>
      </c>
      <c r="L16" s="9">
        <f t="shared" si="0"/>
        <v>264</v>
      </c>
    </row>
    <row r="17" spans="2:12" x14ac:dyDescent="0.25">
      <c r="B17" s="7" t="s">
        <v>12</v>
      </c>
      <c r="C17" s="8">
        <v>42</v>
      </c>
      <c r="D17" s="8">
        <v>1</v>
      </c>
      <c r="E17" s="8">
        <v>0</v>
      </c>
      <c r="F17" s="8">
        <v>0</v>
      </c>
      <c r="G17" s="8">
        <v>0</v>
      </c>
      <c r="H17" s="8">
        <v>3</v>
      </c>
      <c r="I17" s="8">
        <v>0</v>
      </c>
      <c r="J17" s="8">
        <v>1</v>
      </c>
      <c r="K17" s="8">
        <v>0</v>
      </c>
      <c r="L17" s="9">
        <f t="shared" si="0"/>
        <v>47</v>
      </c>
    </row>
    <row r="18" spans="2:12" x14ac:dyDescent="0.25">
      <c r="B18" s="7" t="s">
        <v>13</v>
      </c>
      <c r="C18" s="8">
        <v>199</v>
      </c>
      <c r="D18" s="8">
        <v>22</v>
      </c>
      <c r="E18" s="8">
        <v>4</v>
      </c>
      <c r="F18" s="8">
        <v>1</v>
      </c>
      <c r="G18" s="8">
        <v>0</v>
      </c>
      <c r="H18" s="8">
        <v>9</v>
      </c>
      <c r="I18" s="8">
        <v>9</v>
      </c>
      <c r="J18" s="8">
        <v>4</v>
      </c>
      <c r="K18" s="8">
        <v>0</v>
      </c>
      <c r="L18" s="9">
        <f t="shared" si="0"/>
        <v>248</v>
      </c>
    </row>
    <row r="19" spans="2:12" x14ac:dyDescent="0.25">
      <c r="B19" s="7" t="s">
        <v>14</v>
      </c>
      <c r="C19" s="8">
        <v>33</v>
      </c>
      <c r="D19" s="8">
        <v>0</v>
      </c>
      <c r="E19" s="8">
        <v>0</v>
      </c>
      <c r="F19" s="8">
        <v>1</v>
      </c>
      <c r="G19" s="8">
        <v>0</v>
      </c>
      <c r="H19" s="8">
        <v>6</v>
      </c>
      <c r="I19" s="8">
        <v>2</v>
      </c>
      <c r="J19" s="8">
        <v>1</v>
      </c>
      <c r="K19" s="8">
        <v>0</v>
      </c>
      <c r="L19" s="9">
        <f t="shared" si="0"/>
        <v>43</v>
      </c>
    </row>
    <row r="20" spans="2:12" x14ac:dyDescent="0.25">
      <c r="B20" s="7" t="s">
        <v>15</v>
      </c>
      <c r="C20" s="8">
        <v>81</v>
      </c>
      <c r="D20" s="8">
        <v>0</v>
      </c>
      <c r="E20" s="8">
        <v>2</v>
      </c>
      <c r="F20" s="8">
        <v>1</v>
      </c>
      <c r="G20" s="8">
        <v>5</v>
      </c>
      <c r="H20" s="8">
        <v>3</v>
      </c>
      <c r="I20" s="8">
        <v>11</v>
      </c>
      <c r="J20" s="8">
        <v>1</v>
      </c>
      <c r="K20" s="8">
        <v>0</v>
      </c>
      <c r="L20" s="9">
        <f t="shared" si="0"/>
        <v>104</v>
      </c>
    </row>
    <row r="21" spans="2:12" x14ac:dyDescent="0.25">
      <c r="B21" s="7" t="s">
        <v>16</v>
      </c>
      <c r="C21" s="8">
        <v>242</v>
      </c>
      <c r="D21" s="8">
        <v>100</v>
      </c>
      <c r="E21" s="8">
        <v>1</v>
      </c>
      <c r="F21" s="8">
        <v>1</v>
      </c>
      <c r="G21" s="8">
        <v>53</v>
      </c>
      <c r="H21" s="8">
        <v>20</v>
      </c>
      <c r="I21" s="8">
        <v>27</v>
      </c>
      <c r="J21" s="8">
        <v>12</v>
      </c>
      <c r="K21" s="8">
        <v>225</v>
      </c>
      <c r="L21" s="9">
        <f t="shared" si="0"/>
        <v>681</v>
      </c>
    </row>
    <row r="22" spans="2:12" x14ac:dyDescent="0.25">
      <c r="B22" s="7" t="s">
        <v>17</v>
      </c>
      <c r="C22" s="8">
        <v>53</v>
      </c>
      <c r="D22" s="8">
        <v>9</v>
      </c>
      <c r="E22" s="8">
        <v>0</v>
      </c>
      <c r="F22" s="8">
        <v>1</v>
      </c>
      <c r="G22" s="8">
        <v>0</v>
      </c>
      <c r="H22" s="8">
        <v>7</v>
      </c>
      <c r="I22" s="8">
        <v>0</v>
      </c>
      <c r="J22" s="8">
        <v>3</v>
      </c>
      <c r="K22" s="8">
        <v>9</v>
      </c>
      <c r="L22" s="9">
        <f t="shared" si="0"/>
        <v>82</v>
      </c>
    </row>
    <row r="23" spans="2:12" x14ac:dyDescent="0.25">
      <c r="B23" s="7" t="s">
        <v>18</v>
      </c>
      <c r="C23" s="8">
        <v>117</v>
      </c>
      <c r="D23" s="8">
        <v>5</v>
      </c>
      <c r="E23" s="8">
        <v>9</v>
      </c>
      <c r="F23" s="8">
        <v>1</v>
      </c>
      <c r="G23" s="8">
        <v>6</v>
      </c>
      <c r="H23" s="8">
        <v>45</v>
      </c>
      <c r="I23" s="8">
        <v>32</v>
      </c>
      <c r="J23" s="8">
        <v>5</v>
      </c>
      <c r="K23" s="8">
        <v>14</v>
      </c>
      <c r="L23" s="9">
        <f t="shared" si="0"/>
        <v>234</v>
      </c>
    </row>
    <row r="24" spans="2:12" x14ac:dyDescent="0.25">
      <c r="B24" s="7" t="s">
        <v>19</v>
      </c>
      <c r="C24" s="8">
        <v>100</v>
      </c>
      <c r="D24" s="8">
        <v>4</v>
      </c>
      <c r="E24" s="8">
        <v>6</v>
      </c>
      <c r="F24" s="8">
        <v>7</v>
      </c>
      <c r="G24" s="8">
        <v>0</v>
      </c>
      <c r="H24" s="8">
        <v>2</v>
      </c>
      <c r="I24" s="8">
        <v>6</v>
      </c>
      <c r="J24" s="8">
        <v>3</v>
      </c>
      <c r="K24" s="8">
        <v>0</v>
      </c>
      <c r="L24" s="9">
        <f t="shared" si="0"/>
        <v>128</v>
      </c>
    </row>
    <row r="25" spans="2:12" x14ac:dyDescent="0.25">
      <c r="B25" s="7" t="s">
        <v>20</v>
      </c>
      <c r="C25" s="8">
        <v>82</v>
      </c>
      <c r="D25" s="8">
        <v>2</v>
      </c>
      <c r="E25" s="8">
        <v>0</v>
      </c>
      <c r="F25" s="8">
        <v>5</v>
      </c>
      <c r="G25" s="8">
        <v>0</v>
      </c>
      <c r="H25" s="8">
        <v>6</v>
      </c>
      <c r="I25" s="8">
        <v>7</v>
      </c>
      <c r="J25" s="8">
        <v>0</v>
      </c>
      <c r="K25" s="8">
        <v>2</v>
      </c>
      <c r="L25" s="9">
        <f t="shared" si="0"/>
        <v>104</v>
      </c>
    </row>
    <row r="26" spans="2:12" x14ac:dyDescent="0.25">
      <c r="B26" s="7" t="s">
        <v>21</v>
      </c>
      <c r="C26" s="8">
        <v>82</v>
      </c>
      <c r="D26" s="8">
        <v>0</v>
      </c>
      <c r="E26" s="8">
        <v>0</v>
      </c>
      <c r="F26" s="8">
        <v>0</v>
      </c>
      <c r="G26" s="8">
        <v>0</v>
      </c>
      <c r="H26" s="8">
        <v>10</v>
      </c>
      <c r="I26" s="8">
        <v>2</v>
      </c>
      <c r="J26" s="8">
        <v>2</v>
      </c>
      <c r="K26" s="8">
        <v>3</v>
      </c>
      <c r="L26" s="9">
        <f t="shared" si="0"/>
        <v>99</v>
      </c>
    </row>
    <row r="27" spans="2:12" x14ac:dyDescent="0.25">
      <c r="B27" s="7" t="s">
        <v>22</v>
      </c>
      <c r="C27" s="8">
        <v>114</v>
      </c>
      <c r="D27" s="8">
        <v>2</v>
      </c>
      <c r="E27" s="8">
        <v>2</v>
      </c>
      <c r="F27" s="8">
        <v>0</v>
      </c>
      <c r="G27" s="8">
        <v>2</v>
      </c>
      <c r="H27" s="8">
        <v>3</v>
      </c>
      <c r="I27" s="8">
        <v>15</v>
      </c>
      <c r="J27" s="8">
        <v>1</v>
      </c>
      <c r="K27" s="8">
        <v>4</v>
      </c>
      <c r="L27" s="9">
        <f t="shared" si="0"/>
        <v>143</v>
      </c>
    </row>
    <row r="28" spans="2:12" x14ac:dyDescent="0.25">
      <c r="B28" s="7" t="s">
        <v>23</v>
      </c>
      <c r="C28" s="8">
        <v>353</v>
      </c>
      <c r="D28" s="8">
        <v>13</v>
      </c>
      <c r="E28" s="8">
        <v>8</v>
      </c>
      <c r="F28" s="8">
        <v>4</v>
      </c>
      <c r="G28" s="8">
        <v>1</v>
      </c>
      <c r="H28" s="8">
        <v>14</v>
      </c>
      <c r="I28" s="8">
        <v>45</v>
      </c>
      <c r="J28" s="8">
        <v>4</v>
      </c>
      <c r="K28" s="8">
        <v>18</v>
      </c>
      <c r="L28" s="9">
        <f t="shared" si="0"/>
        <v>460</v>
      </c>
    </row>
    <row r="29" spans="2:12" x14ac:dyDescent="0.25">
      <c r="B29" s="7" t="s">
        <v>24</v>
      </c>
      <c r="C29" s="8">
        <v>99</v>
      </c>
      <c r="D29" s="8">
        <v>28</v>
      </c>
      <c r="E29" s="8">
        <v>9</v>
      </c>
      <c r="F29" s="8">
        <v>3</v>
      </c>
      <c r="G29" s="8">
        <v>0</v>
      </c>
      <c r="H29" s="8">
        <v>22</v>
      </c>
      <c r="I29" s="8">
        <v>36</v>
      </c>
      <c r="J29" s="8">
        <v>3</v>
      </c>
      <c r="K29" s="8">
        <v>4</v>
      </c>
      <c r="L29" s="9">
        <f t="shared" si="0"/>
        <v>204</v>
      </c>
    </row>
    <row r="30" spans="2:12" x14ac:dyDescent="0.25">
      <c r="B30" s="7" t="s">
        <v>25</v>
      </c>
      <c r="C30" s="8">
        <v>315</v>
      </c>
      <c r="D30" s="8">
        <v>0</v>
      </c>
      <c r="E30" s="8">
        <v>2</v>
      </c>
      <c r="F30" s="8">
        <v>1</v>
      </c>
      <c r="G30" s="8">
        <v>2</v>
      </c>
      <c r="H30" s="8">
        <v>16</v>
      </c>
      <c r="I30" s="8">
        <v>7</v>
      </c>
      <c r="J30" s="8">
        <v>7</v>
      </c>
      <c r="K30" s="8">
        <v>0</v>
      </c>
      <c r="L30" s="9">
        <f t="shared" si="0"/>
        <v>350</v>
      </c>
    </row>
    <row r="31" spans="2:12" x14ac:dyDescent="0.25">
      <c r="B31" s="7" t="s">
        <v>26</v>
      </c>
      <c r="C31" s="8">
        <v>217</v>
      </c>
      <c r="D31" s="8">
        <v>6</v>
      </c>
      <c r="E31" s="8">
        <v>3</v>
      </c>
      <c r="F31" s="8">
        <v>5</v>
      </c>
      <c r="G31" s="8">
        <v>0</v>
      </c>
      <c r="H31" s="8">
        <v>4</v>
      </c>
      <c r="I31" s="8">
        <v>3</v>
      </c>
      <c r="J31" s="8">
        <v>1</v>
      </c>
      <c r="K31" s="8">
        <v>0</v>
      </c>
      <c r="L31" s="9">
        <f t="shared" si="0"/>
        <v>239</v>
      </c>
    </row>
    <row r="32" spans="2:12" x14ac:dyDescent="0.25">
      <c r="B32" s="7" t="s">
        <v>27</v>
      </c>
      <c r="C32" s="8">
        <v>43</v>
      </c>
      <c r="D32" s="8">
        <v>0</v>
      </c>
      <c r="E32" s="8">
        <v>3</v>
      </c>
      <c r="F32" s="8">
        <v>0</v>
      </c>
      <c r="G32" s="8">
        <v>0</v>
      </c>
      <c r="H32" s="8">
        <v>0</v>
      </c>
      <c r="I32" s="8">
        <v>3</v>
      </c>
      <c r="J32" s="8">
        <v>10</v>
      </c>
      <c r="K32" s="8">
        <v>10</v>
      </c>
      <c r="L32" s="9">
        <f t="shared" si="0"/>
        <v>69</v>
      </c>
    </row>
    <row r="33" spans="2:12" x14ac:dyDescent="0.25">
      <c r="B33" s="7" t="s">
        <v>28</v>
      </c>
      <c r="C33" s="8">
        <v>92</v>
      </c>
      <c r="D33" s="8">
        <v>20</v>
      </c>
      <c r="E33" s="8">
        <v>3</v>
      </c>
      <c r="F33" s="8">
        <v>3</v>
      </c>
      <c r="G33" s="8">
        <v>4</v>
      </c>
      <c r="H33" s="8">
        <v>10</v>
      </c>
      <c r="I33" s="8">
        <v>10</v>
      </c>
      <c r="J33" s="8">
        <v>2</v>
      </c>
      <c r="K33" s="8">
        <v>0</v>
      </c>
      <c r="L33" s="9">
        <f t="shared" si="0"/>
        <v>144</v>
      </c>
    </row>
    <row r="34" spans="2:12" x14ac:dyDescent="0.25">
      <c r="B34" s="7" t="s">
        <v>29</v>
      </c>
      <c r="C34" s="8">
        <v>23</v>
      </c>
      <c r="D34" s="8">
        <v>0</v>
      </c>
      <c r="E34" s="8">
        <v>5</v>
      </c>
      <c r="F34" s="8">
        <v>1</v>
      </c>
      <c r="G34" s="8">
        <v>1</v>
      </c>
      <c r="H34" s="8">
        <v>3</v>
      </c>
      <c r="I34" s="8">
        <v>16</v>
      </c>
      <c r="J34" s="8">
        <v>2</v>
      </c>
      <c r="K34" s="8">
        <v>3</v>
      </c>
      <c r="L34" s="9">
        <f t="shared" si="0"/>
        <v>54</v>
      </c>
    </row>
    <row r="35" spans="2:12" x14ac:dyDescent="0.25">
      <c r="B35" s="7" t="s">
        <v>68</v>
      </c>
      <c r="C35" s="8">
        <v>13</v>
      </c>
      <c r="D35" s="8">
        <v>2</v>
      </c>
      <c r="E35" s="8">
        <v>0</v>
      </c>
      <c r="F35" s="8">
        <v>0</v>
      </c>
      <c r="G35" s="8">
        <v>0</v>
      </c>
      <c r="H35" s="8">
        <v>0</v>
      </c>
      <c r="I35" s="8">
        <v>1</v>
      </c>
      <c r="J35" s="8">
        <v>0</v>
      </c>
      <c r="K35" s="8">
        <v>0</v>
      </c>
      <c r="L35" s="9">
        <f t="shared" si="0"/>
        <v>16</v>
      </c>
    </row>
    <row r="36" spans="2:12" x14ac:dyDescent="0.25">
      <c r="B36" s="7" t="s">
        <v>30</v>
      </c>
      <c r="C36" s="8">
        <v>151</v>
      </c>
      <c r="D36" s="8">
        <v>4</v>
      </c>
      <c r="E36" s="8">
        <v>1</v>
      </c>
      <c r="F36" s="8">
        <v>9</v>
      </c>
      <c r="G36" s="8">
        <v>1</v>
      </c>
      <c r="H36" s="8">
        <v>19</v>
      </c>
      <c r="I36" s="8">
        <v>0</v>
      </c>
      <c r="J36" s="8">
        <v>1</v>
      </c>
      <c r="K36" s="8">
        <v>0</v>
      </c>
      <c r="L36" s="9">
        <f t="shared" si="0"/>
        <v>186</v>
      </c>
    </row>
    <row r="37" spans="2:12" x14ac:dyDescent="0.25">
      <c r="B37" s="7" t="s">
        <v>31</v>
      </c>
      <c r="C37" s="8">
        <v>553</v>
      </c>
      <c r="D37" s="8">
        <v>2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9">
        <f t="shared" si="0"/>
        <v>556</v>
      </c>
    </row>
    <row r="38" spans="2:12" x14ac:dyDescent="0.25">
      <c r="B38" s="7" t="s">
        <v>32</v>
      </c>
      <c r="C38" s="8">
        <v>12</v>
      </c>
      <c r="D38" s="8">
        <v>2</v>
      </c>
      <c r="E38" s="8">
        <v>0</v>
      </c>
      <c r="F38" s="8">
        <v>0</v>
      </c>
      <c r="G38" s="8">
        <v>1</v>
      </c>
      <c r="H38" s="8">
        <v>3</v>
      </c>
      <c r="I38" s="8">
        <v>0</v>
      </c>
      <c r="J38" s="8">
        <v>0</v>
      </c>
      <c r="K38" s="8">
        <v>0</v>
      </c>
      <c r="L38" s="9">
        <f t="shared" si="0"/>
        <v>18</v>
      </c>
    </row>
    <row r="39" spans="2:12" x14ac:dyDescent="0.25">
      <c r="B39" s="7" t="s">
        <v>33</v>
      </c>
      <c r="C39" s="8">
        <v>284</v>
      </c>
      <c r="D39" s="8">
        <v>1</v>
      </c>
      <c r="E39" s="8">
        <v>0</v>
      </c>
      <c r="F39" s="8">
        <v>0</v>
      </c>
      <c r="G39" s="8">
        <v>0</v>
      </c>
      <c r="H39" s="8">
        <v>11</v>
      </c>
      <c r="I39" s="8">
        <v>6</v>
      </c>
      <c r="J39" s="8">
        <v>1</v>
      </c>
      <c r="K39" s="8">
        <v>0</v>
      </c>
      <c r="L39" s="9">
        <f t="shared" si="0"/>
        <v>303</v>
      </c>
    </row>
    <row r="40" spans="2:12" x14ac:dyDescent="0.25">
      <c r="B40" s="7" t="s">
        <v>34</v>
      </c>
      <c r="C40" s="8">
        <v>332</v>
      </c>
      <c r="D40" s="8">
        <v>10</v>
      </c>
      <c r="E40" s="8">
        <v>0</v>
      </c>
      <c r="F40" s="8">
        <v>5</v>
      </c>
      <c r="G40" s="8">
        <v>0</v>
      </c>
      <c r="H40" s="8">
        <v>20</v>
      </c>
      <c r="I40" s="8">
        <v>14</v>
      </c>
      <c r="J40" s="8">
        <v>16</v>
      </c>
      <c r="K40" s="8">
        <v>0</v>
      </c>
      <c r="L40" s="9">
        <f t="shared" si="0"/>
        <v>397</v>
      </c>
    </row>
    <row r="41" spans="2:12" x14ac:dyDescent="0.25">
      <c r="B41" s="7" t="s">
        <v>35</v>
      </c>
      <c r="C41" s="8">
        <v>58</v>
      </c>
      <c r="D41" s="8">
        <v>7</v>
      </c>
      <c r="E41" s="8">
        <v>0</v>
      </c>
      <c r="F41" s="8">
        <v>1</v>
      </c>
      <c r="G41" s="8">
        <v>1</v>
      </c>
      <c r="H41" s="8">
        <v>7</v>
      </c>
      <c r="I41" s="8">
        <v>5</v>
      </c>
      <c r="J41" s="8">
        <v>8</v>
      </c>
      <c r="K41" s="8">
        <v>2</v>
      </c>
      <c r="L41" s="9">
        <f t="shared" si="0"/>
        <v>89</v>
      </c>
    </row>
    <row r="42" spans="2:12" x14ac:dyDescent="0.25">
      <c r="B42" s="7" t="s">
        <v>36</v>
      </c>
      <c r="C42" s="8">
        <v>66</v>
      </c>
      <c r="D42" s="8">
        <v>2</v>
      </c>
      <c r="E42" s="8">
        <v>0</v>
      </c>
      <c r="F42" s="8">
        <v>0</v>
      </c>
      <c r="G42" s="8">
        <v>1</v>
      </c>
      <c r="H42" s="8">
        <v>3</v>
      </c>
      <c r="I42" s="8">
        <v>1</v>
      </c>
      <c r="J42" s="8">
        <v>1</v>
      </c>
      <c r="K42" s="8">
        <v>3</v>
      </c>
      <c r="L42" s="9">
        <f t="shared" si="0"/>
        <v>77</v>
      </c>
    </row>
    <row r="43" spans="2:12" x14ac:dyDescent="0.25">
      <c r="B43" s="7" t="s">
        <v>37</v>
      </c>
      <c r="C43" s="8">
        <f>100+1390</f>
        <v>1490</v>
      </c>
      <c r="D43" s="8">
        <v>5</v>
      </c>
      <c r="E43" s="8">
        <f>2+35</f>
        <v>37</v>
      </c>
      <c r="F43" s="8">
        <v>2</v>
      </c>
      <c r="G43" s="8">
        <f>4+2</f>
        <v>6</v>
      </c>
      <c r="H43" s="8">
        <f>12+274</f>
        <v>286</v>
      </c>
      <c r="I43" s="8">
        <f>13+6</f>
        <v>19</v>
      </c>
      <c r="J43" s="8">
        <v>3</v>
      </c>
      <c r="K43" s="8">
        <f>8+58</f>
        <v>66</v>
      </c>
      <c r="L43" s="9">
        <f t="shared" si="0"/>
        <v>1914</v>
      </c>
    </row>
    <row r="44" spans="2:12" x14ac:dyDescent="0.25">
      <c r="B44" s="7" t="s">
        <v>38</v>
      </c>
      <c r="C44" s="8">
        <v>583</v>
      </c>
      <c r="D44" s="8">
        <v>15</v>
      </c>
      <c r="E44" s="8">
        <v>15</v>
      </c>
      <c r="F44" s="8">
        <v>1</v>
      </c>
      <c r="G44" s="8">
        <v>12</v>
      </c>
      <c r="H44" s="8">
        <v>48</v>
      </c>
      <c r="I44" s="8">
        <v>44</v>
      </c>
      <c r="J44" s="8">
        <v>26</v>
      </c>
      <c r="K44" s="8">
        <v>20</v>
      </c>
      <c r="L44" s="9">
        <f t="shared" si="0"/>
        <v>764</v>
      </c>
    </row>
    <row r="45" spans="2:12" x14ac:dyDescent="0.25">
      <c r="B45" s="7" t="s">
        <v>39</v>
      </c>
      <c r="C45" s="8">
        <v>507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</v>
      </c>
      <c r="K45" s="8">
        <v>0</v>
      </c>
      <c r="L45" s="9">
        <f t="shared" si="0"/>
        <v>508</v>
      </c>
    </row>
    <row r="46" spans="2:12" x14ac:dyDescent="0.25">
      <c r="B46" s="7" t="s">
        <v>40</v>
      </c>
      <c r="C46" s="8">
        <v>57</v>
      </c>
      <c r="D46" s="8">
        <v>1</v>
      </c>
      <c r="E46" s="8">
        <v>0</v>
      </c>
      <c r="F46" s="8">
        <v>0</v>
      </c>
      <c r="G46" s="8">
        <v>3</v>
      </c>
      <c r="H46" s="8">
        <v>1</v>
      </c>
      <c r="I46" s="8">
        <v>1</v>
      </c>
      <c r="J46" s="8">
        <v>0</v>
      </c>
      <c r="K46" s="8">
        <v>6</v>
      </c>
      <c r="L46" s="9">
        <f t="shared" si="0"/>
        <v>69</v>
      </c>
    </row>
    <row r="47" spans="2:12" x14ac:dyDescent="0.25">
      <c r="B47" s="7" t="s">
        <v>41</v>
      </c>
      <c r="C47" s="8">
        <v>683</v>
      </c>
      <c r="D47" s="8">
        <v>17</v>
      </c>
      <c r="E47" s="8">
        <v>4</v>
      </c>
      <c r="F47" s="8">
        <v>12</v>
      </c>
      <c r="G47" s="8">
        <v>3</v>
      </c>
      <c r="H47" s="8">
        <v>29</v>
      </c>
      <c r="I47" s="8">
        <v>54</v>
      </c>
      <c r="J47" s="8">
        <v>155</v>
      </c>
      <c r="K47" s="8">
        <v>0</v>
      </c>
      <c r="L47" s="9">
        <f t="shared" si="0"/>
        <v>957</v>
      </c>
    </row>
    <row r="48" spans="2:12" x14ac:dyDescent="0.25">
      <c r="B48" s="7" t="s">
        <v>42</v>
      </c>
      <c r="C48" s="8">
        <v>717</v>
      </c>
      <c r="D48" s="8">
        <v>6</v>
      </c>
      <c r="E48" s="8">
        <v>3</v>
      </c>
      <c r="F48" s="8">
        <v>0</v>
      </c>
      <c r="G48" s="8">
        <v>0</v>
      </c>
      <c r="H48" s="8">
        <v>0</v>
      </c>
      <c r="I48" s="8">
        <v>28</v>
      </c>
      <c r="J48" s="8">
        <v>4</v>
      </c>
      <c r="K48" s="8">
        <v>0</v>
      </c>
      <c r="L48" s="9">
        <f t="shared" si="0"/>
        <v>758</v>
      </c>
    </row>
    <row r="49" spans="2:12" x14ac:dyDescent="0.25">
      <c r="B49" s="7" t="s">
        <v>43</v>
      </c>
      <c r="C49" s="8">
        <v>34</v>
      </c>
      <c r="D49" s="8">
        <v>4</v>
      </c>
      <c r="E49" s="8">
        <v>2</v>
      </c>
      <c r="F49" s="8">
        <v>0</v>
      </c>
      <c r="G49" s="8">
        <v>6</v>
      </c>
      <c r="H49" s="8">
        <v>10</v>
      </c>
      <c r="I49" s="8">
        <v>9</v>
      </c>
      <c r="J49" s="8">
        <v>4</v>
      </c>
      <c r="K49" s="8">
        <v>12</v>
      </c>
      <c r="L49" s="9">
        <f t="shared" si="0"/>
        <v>81</v>
      </c>
    </row>
    <row r="50" spans="2:12" x14ac:dyDescent="0.25">
      <c r="B50" s="7" t="s">
        <v>44</v>
      </c>
      <c r="C50" s="8">
        <v>58</v>
      </c>
      <c r="D50" s="8">
        <v>3</v>
      </c>
      <c r="E50" s="8">
        <v>0</v>
      </c>
      <c r="F50" s="8">
        <v>0</v>
      </c>
      <c r="G50" s="8">
        <v>0</v>
      </c>
      <c r="H50" s="8">
        <v>7</v>
      </c>
      <c r="I50" s="8">
        <v>8</v>
      </c>
      <c r="J50" s="8">
        <v>0</v>
      </c>
      <c r="K50" s="8">
        <v>1</v>
      </c>
      <c r="L50" s="9">
        <f t="shared" si="0"/>
        <v>77</v>
      </c>
    </row>
    <row r="51" spans="2:12" x14ac:dyDescent="0.25">
      <c r="B51" s="7" t="s">
        <v>45</v>
      </c>
      <c r="C51" s="8">
        <v>88</v>
      </c>
      <c r="D51" s="8">
        <v>15</v>
      </c>
      <c r="E51" s="8">
        <v>2</v>
      </c>
      <c r="F51" s="8">
        <v>1</v>
      </c>
      <c r="G51" s="8">
        <v>0</v>
      </c>
      <c r="H51" s="8">
        <v>5</v>
      </c>
      <c r="I51" s="8">
        <v>8</v>
      </c>
      <c r="J51" s="8">
        <v>2</v>
      </c>
      <c r="K51" s="8">
        <v>0</v>
      </c>
      <c r="L51" s="9">
        <f t="shared" si="0"/>
        <v>121</v>
      </c>
    </row>
    <row r="52" spans="2:12" x14ac:dyDescent="0.25">
      <c r="B52" s="7" t="s">
        <v>46</v>
      </c>
      <c r="C52" s="8">
        <v>50</v>
      </c>
      <c r="D52" s="8">
        <v>9</v>
      </c>
      <c r="E52" s="8">
        <v>0</v>
      </c>
      <c r="F52" s="8">
        <v>0</v>
      </c>
      <c r="G52" s="8">
        <v>0</v>
      </c>
      <c r="H52" s="8">
        <v>15</v>
      </c>
      <c r="I52" s="8">
        <v>6</v>
      </c>
      <c r="J52" s="8">
        <v>2</v>
      </c>
      <c r="K52" s="8">
        <v>0</v>
      </c>
      <c r="L52" s="9">
        <f t="shared" si="0"/>
        <v>82</v>
      </c>
    </row>
    <row r="53" spans="2:12" x14ac:dyDescent="0.25">
      <c r="B53" s="7" t="s">
        <v>47</v>
      </c>
      <c r="C53" s="8">
        <v>631</v>
      </c>
      <c r="D53" s="8">
        <v>43</v>
      </c>
      <c r="E53" s="8">
        <v>19</v>
      </c>
      <c r="F53" s="8">
        <v>9</v>
      </c>
      <c r="G53" s="8">
        <v>33</v>
      </c>
      <c r="H53" s="8">
        <v>75</v>
      </c>
      <c r="I53" s="8">
        <v>52</v>
      </c>
      <c r="J53" s="8">
        <v>14</v>
      </c>
      <c r="K53" s="8">
        <v>75</v>
      </c>
      <c r="L53" s="9">
        <f t="shared" si="0"/>
        <v>951</v>
      </c>
    </row>
    <row r="54" spans="2:12" x14ac:dyDescent="0.25">
      <c r="B54" s="7" t="s">
        <v>48</v>
      </c>
      <c r="C54" s="8">
        <v>292</v>
      </c>
      <c r="D54" s="8">
        <v>6</v>
      </c>
      <c r="E54" s="8">
        <v>0</v>
      </c>
      <c r="F54" s="8">
        <v>3</v>
      </c>
      <c r="G54" s="8">
        <v>0</v>
      </c>
      <c r="H54" s="8">
        <v>7</v>
      </c>
      <c r="I54" s="8">
        <v>19</v>
      </c>
      <c r="J54" s="8">
        <v>1</v>
      </c>
      <c r="K54" s="8">
        <v>0</v>
      </c>
      <c r="L54" s="9">
        <f t="shared" si="0"/>
        <v>328</v>
      </c>
    </row>
    <row r="55" spans="2:12" x14ac:dyDescent="0.25">
      <c r="B55" s="7" t="s">
        <v>49</v>
      </c>
      <c r="C55" s="8">
        <v>99</v>
      </c>
      <c r="D55" s="8">
        <v>17</v>
      </c>
      <c r="E55" s="8">
        <v>3</v>
      </c>
      <c r="F55" s="8">
        <v>9</v>
      </c>
      <c r="G55" s="8">
        <v>1</v>
      </c>
      <c r="H55" s="8">
        <v>2</v>
      </c>
      <c r="I55" s="8">
        <v>15</v>
      </c>
      <c r="J55" s="8">
        <v>2</v>
      </c>
      <c r="K55" s="8">
        <v>11</v>
      </c>
      <c r="L55" s="9">
        <f t="shared" si="0"/>
        <v>159</v>
      </c>
    </row>
    <row r="56" spans="2:12" x14ac:dyDescent="0.25">
      <c r="B56" s="7" t="s">
        <v>50</v>
      </c>
      <c r="C56" s="8">
        <v>15</v>
      </c>
      <c r="D56" s="8">
        <v>0</v>
      </c>
      <c r="E56" s="8">
        <v>0</v>
      </c>
      <c r="F56" s="8">
        <v>0</v>
      </c>
      <c r="G56" s="8">
        <v>0</v>
      </c>
      <c r="H56" s="8">
        <v>11</v>
      </c>
      <c r="I56" s="8">
        <v>1</v>
      </c>
      <c r="J56" s="8">
        <v>0</v>
      </c>
      <c r="K56" s="8">
        <v>2</v>
      </c>
      <c r="L56" s="9">
        <f t="shared" si="0"/>
        <v>29</v>
      </c>
    </row>
    <row r="57" spans="2:12" x14ac:dyDescent="0.25">
      <c r="B57" s="7" t="s">
        <v>51</v>
      </c>
      <c r="C57" s="8">
        <v>121</v>
      </c>
      <c r="D57" s="8">
        <v>1</v>
      </c>
      <c r="E57" s="8">
        <v>0</v>
      </c>
      <c r="F57" s="8">
        <v>1</v>
      </c>
      <c r="G57" s="8">
        <v>21</v>
      </c>
      <c r="H57" s="8">
        <v>42</v>
      </c>
      <c r="I57" s="8">
        <v>41</v>
      </c>
      <c r="J57" s="8">
        <v>7</v>
      </c>
      <c r="K57" s="8">
        <v>23</v>
      </c>
      <c r="L57" s="9">
        <f t="shared" si="0"/>
        <v>257</v>
      </c>
    </row>
    <row r="58" spans="2:12" x14ac:dyDescent="0.25">
      <c r="B58" s="7" t="s">
        <v>52</v>
      </c>
      <c r="C58" s="8">
        <v>258</v>
      </c>
      <c r="D58" s="8">
        <v>0</v>
      </c>
      <c r="E58" s="8">
        <v>0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9">
        <f t="shared" si="0"/>
        <v>260</v>
      </c>
    </row>
    <row r="59" spans="2:12" x14ac:dyDescent="0.25">
      <c r="B59" s="7" t="s">
        <v>53</v>
      </c>
      <c r="C59" s="8">
        <v>135</v>
      </c>
      <c r="D59" s="8">
        <v>4</v>
      </c>
      <c r="E59" s="8">
        <v>3</v>
      </c>
      <c r="F59" s="8">
        <v>4</v>
      </c>
      <c r="G59" s="8">
        <v>2</v>
      </c>
      <c r="H59" s="8">
        <v>4</v>
      </c>
      <c r="I59" s="8">
        <v>6</v>
      </c>
      <c r="J59" s="8">
        <v>4</v>
      </c>
      <c r="K59" s="8">
        <v>4</v>
      </c>
      <c r="L59" s="9">
        <f t="shared" si="0"/>
        <v>166</v>
      </c>
    </row>
    <row r="60" spans="2:12" x14ac:dyDescent="0.25">
      <c r="B60" s="7" t="s">
        <v>54</v>
      </c>
      <c r="C60" s="8">
        <v>45</v>
      </c>
      <c r="D60" s="8">
        <v>0</v>
      </c>
      <c r="E60" s="8">
        <v>1</v>
      </c>
      <c r="F60" s="8">
        <v>0</v>
      </c>
      <c r="G60" s="8">
        <v>5</v>
      </c>
      <c r="H60" s="8">
        <v>3</v>
      </c>
      <c r="I60" s="8">
        <v>1</v>
      </c>
      <c r="J60" s="8">
        <v>0</v>
      </c>
      <c r="K60" s="8">
        <v>7</v>
      </c>
      <c r="L60" s="9">
        <f t="shared" si="0"/>
        <v>62</v>
      </c>
    </row>
    <row r="61" spans="2:12" x14ac:dyDescent="0.25">
      <c r="B61" s="7" t="s">
        <v>55</v>
      </c>
      <c r="C61" s="8">
        <v>68</v>
      </c>
      <c r="D61" s="8">
        <v>0</v>
      </c>
      <c r="E61" s="8">
        <v>0</v>
      </c>
      <c r="F61" s="8">
        <v>1</v>
      </c>
      <c r="G61" s="8">
        <v>0</v>
      </c>
      <c r="H61" s="8">
        <v>1</v>
      </c>
      <c r="I61" s="8">
        <v>0</v>
      </c>
      <c r="J61" s="8">
        <v>0</v>
      </c>
      <c r="K61" s="8">
        <v>0</v>
      </c>
      <c r="L61" s="9">
        <f t="shared" si="0"/>
        <v>70</v>
      </c>
    </row>
    <row r="62" spans="2:12" x14ac:dyDescent="0.25">
      <c r="B62" s="10" t="s">
        <v>69</v>
      </c>
      <c r="C62" s="11">
        <f>SUM(C5:C61)</f>
        <v>11971</v>
      </c>
      <c r="D62" s="11">
        <f t="shared" ref="D62:L62" si="1">SUM(D5:D61)</f>
        <v>427</v>
      </c>
      <c r="E62" s="11">
        <f t="shared" si="1"/>
        <v>189</v>
      </c>
      <c r="F62" s="11">
        <f t="shared" si="1"/>
        <v>118</v>
      </c>
      <c r="G62" s="11">
        <f t="shared" si="1"/>
        <v>210</v>
      </c>
      <c r="H62" s="11">
        <f t="shared" si="1"/>
        <v>934</v>
      </c>
      <c r="I62" s="11">
        <f t="shared" si="1"/>
        <v>627</v>
      </c>
      <c r="J62" s="11">
        <f t="shared" si="1"/>
        <v>360</v>
      </c>
      <c r="K62" s="11">
        <f t="shared" si="1"/>
        <v>536</v>
      </c>
      <c r="L62" s="11">
        <f t="shared" si="1"/>
        <v>15372</v>
      </c>
    </row>
    <row r="63" spans="2:12" x14ac:dyDescent="0.25">
      <c r="B63" s="10" t="s">
        <v>70</v>
      </c>
      <c r="C63" s="12">
        <f>+C62/$L$62</f>
        <v>0.77875357793390576</v>
      </c>
      <c r="D63" s="12">
        <f t="shared" ref="D63:L63" si="2">+D62/$L$62</f>
        <v>2.7777777777777776E-2</v>
      </c>
      <c r="E63" s="12">
        <f t="shared" si="2"/>
        <v>1.2295081967213115E-2</v>
      </c>
      <c r="F63" s="12">
        <f t="shared" si="2"/>
        <v>7.6762945615404636E-3</v>
      </c>
      <c r="G63" s="12">
        <f t="shared" si="2"/>
        <v>1.3661202185792349E-2</v>
      </c>
      <c r="H63" s="12">
        <f t="shared" si="2"/>
        <v>6.0759823054905022E-2</v>
      </c>
      <c r="I63" s="12">
        <f t="shared" si="2"/>
        <v>4.0788446526151441E-2</v>
      </c>
      <c r="J63" s="12">
        <f t="shared" si="2"/>
        <v>2.3419203747072601E-2</v>
      </c>
      <c r="K63" s="12">
        <f t="shared" si="2"/>
        <v>3.4868592245641428E-2</v>
      </c>
      <c r="L63" s="12">
        <f t="shared" si="2"/>
        <v>1</v>
      </c>
    </row>
  </sheetData>
  <mergeCells count="3">
    <mergeCell ref="B2:L2"/>
    <mergeCell ref="B3:L3"/>
    <mergeCell ref="B1:L1"/>
  </mergeCells>
  <dataValidations count="1">
    <dataValidation type="whole" operator="greaterThan" allowBlank="1" showInputMessage="1" showErrorMessage="1" sqref="F35">
      <formula1>C37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 table</vt:lpstr>
      <vt:lpstr>Sheet2</vt:lpstr>
      <vt:lpstr>Sheet3</vt:lpstr>
      <vt:lpstr>Chart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2014-03-12T19:40:43Z</dcterms:created>
  <dcterms:modified xsi:type="dcterms:W3CDTF">2015-06-26T15:21:59Z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